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76932\config\Desktop\"/>
    </mc:Choice>
  </mc:AlternateContent>
  <xr:revisionPtr revIDLastSave="0" documentId="13_ncr:1_{56778847-035E-4BDE-AD9B-CFC3F72A92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 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1" i="1" l="1"/>
  <c r="Y59" i="1" s="1"/>
  <c r="X41" i="1"/>
  <c r="Y30" i="1"/>
  <c r="X30" i="1"/>
  <c r="Y19" i="1"/>
  <c r="X19" i="1"/>
  <c r="X59" i="1" s="1"/>
  <c r="Y12" i="1"/>
  <c r="X12" i="1"/>
  <c r="Y5" i="1"/>
  <c r="X5" i="1"/>
  <c r="W41" i="1" l="1"/>
  <c r="V41" i="1"/>
  <c r="W30" i="1"/>
  <c r="V30" i="1"/>
  <c r="W19" i="1"/>
  <c r="V19" i="1"/>
  <c r="W12" i="1"/>
  <c r="V12" i="1"/>
  <c r="W5" i="1"/>
  <c r="V5" i="1"/>
  <c r="W59" i="1" l="1"/>
  <c r="V59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<sst xmlns="http://schemas.openxmlformats.org/spreadsheetml/2006/main" count="252" uniqueCount="85">
  <si>
    <t>Consuntivo 2010</t>
  </si>
  <si>
    <t>--</t>
  </si>
  <si>
    <t>Consuntivo 2011</t>
  </si>
  <si>
    <t>Consuntivo 2012</t>
  </si>
  <si>
    <t>Verdura</t>
  </si>
  <si>
    <t>Agriturismo</t>
  </si>
  <si>
    <t>2 Importo supplementare per formaggio da esportazione a causa del franco forte</t>
  </si>
  <si>
    <t>4 Fino al 2003 dal fondo viticolo</t>
  </si>
  <si>
    <t>Animali vivi (bovini, equini, caprini)</t>
  </si>
  <si>
    <t>3 Fino al 2007 sotto verdura</t>
  </si>
  <si>
    <t>Uscite Promozione della qualità e delle vendite</t>
  </si>
  <si>
    <t>Provvedimenti sovrasettoriali (Bio, PI, DOP/IGP)</t>
  </si>
  <si>
    <t>Progetti a livello sovraregionale</t>
  </si>
  <si>
    <t>Formaggio</t>
  </si>
  <si>
    <t>Carne</t>
  </si>
  <si>
    <t>Piante ornamentali</t>
  </si>
  <si>
    <t xml:space="preserve">Prodotti biologici </t>
  </si>
  <si>
    <t>Genetica bovina</t>
  </si>
  <si>
    <t>7 Fino al 2013 come progetti pilota</t>
  </si>
  <si>
    <t>Consuntivo 2013</t>
  </si>
  <si>
    <t>4 080 000</t>
  </si>
  <si>
    <t xml:space="preserve">                                    -  </t>
  </si>
  <si>
    <t>Settori / Settori di prodotti di mercato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</si>
  <si>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</si>
  <si>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</si>
  <si>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</si>
  <si>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</si>
  <si>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</si>
  <si>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</si>
  <si>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</si>
  <si>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</si>
  <si>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</si>
  <si>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</si>
  <si>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</si>
  <si>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fr.</t>
  </si>
  <si>
    <t>Produzione lattiera</t>
  </si>
  <si>
    <r>
      <t>Formaggio svizzero / estero</t>
    </r>
    <r>
      <rPr>
        <vertAlign val="superscript"/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</t>
    </r>
  </si>
  <si>
    <t>Formaggio estero</t>
  </si>
  <si>
    <t>Formaggio svizzero</t>
  </si>
  <si>
    <t xml:space="preserve">Latte e burro </t>
  </si>
  <si>
    <r>
      <t xml:space="preserve">Importo supplementare per formaggio da esportazione </t>
    </r>
    <r>
      <rPr>
        <vertAlign val="superscript"/>
        <sz val="9"/>
        <rFont val="Calibri"/>
        <family val="2"/>
        <scheme val="minor"/>
      </rPr>
      <t>2</t>
    </r>
  </si>
  <si>
    <t>Produzione animale</t>
  </si>
  <si>
    <t>Uova</t>
  </si>
  <si>
    <t>Pesce</t>
  </si>
  <si>
    <t>Miele</t>
  </si>
  <si>
    <t>Produzione vegetale</t>
  </si>
  <si>
    <r>
      <t xml:space="preserve">Funghi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</si>
  <si>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Frutta</t>
  </si>
  <si>
    <t>Cereali</t>
  </si>
  <si>
    <t>Patate</t>
  </si>
  <si>
    <t>Semi oleosi</t>
  </si>
  <si>
    <r>
      <t xml:space="preserve">Vino </t>
    </r>
    <r>
      <rPr>
        <vertAlign val="superscript"/>
        <sz val="9"/>
        <rFont val="Calibri"/>
        <family val="2"/>
        <scheme val="minor"/>
      </rPr>
      <t>4</t>
    </r>
  </si>
  <si>
    <t>Sementi</t>
  </si>
  <si>
    <t>Provvedimenti collettivi</t>
  </si>
  <si>
    <t>Piccoli progetti e sponsorizzazione</t>
  </si>
  <si>
    <r>
      <t>Iniziativa legata all'esportazione</t>
    </r>
    <r>
      <rPr>
        <b/>
        <vertAlign val="superscript"/>
        <sz val="9"/>
        <rFont val="Calibri"/>
        <family val="2"/>
        <scheme val="minor"/>
      </rPr>
      <t>7</t>
    </r>
  </si>
  <si>
    <t>A livello nazionale</t>
  </si>
  <si>
    <r>
      <t xml:space="preserve">A livello regionale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</si>
  <si>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Totale</t>
  </si>
  <si>
    <t>1 Chiusura dei conti definitiva ancora pendente in alcuni casi</t>
  </si>
  <si>
    <t>Fonte: UFAG</t>
  </si>
  <si>
    <t>Consuntivo 2014</t>
  </si>
  <si>
    <t>Altri settori</t>
  </si>
  <si>
    <t>Montagna et alpe</t>
  </si>
  <si>
    <r>
      <t xml:space="preserve">Pubbliche relazioni </t>
    </r>
    <r>
      <rPr>
        <b/>
        <vertAlign val="superscript"/>
        <sz val="9"/>
        <color theme="1"/>
        <rFont val="Calibri"/>
        <family val="2"/>
        <scheme val="minor"/>
      </rPr>
      <t>5</t>
    </r>
  </si>
  <si>
    <r>
      <t xml:space="preserve">Progetti pilota all'estero </t>
    </r>
    <r>
      <rPr>
        <vertAlign val="superscript"/>
        <sz val="9"/>
        <rFont val="Calibri"/>
        <family val="2"/>
        <scheme val="minor"/>
      </rPr>
      <t>6</t>
    </r>
  </si>
  <si>
    <t>5 Fino al 2003 inserite tra i provvedimenti collettivi</t>
  </si>
  <si>
    <t>6 A partire dal 2014 in virtù dell'articolo 12 dell'ordinanza sulla promozione dello smercio OPSAgr</t>
  </si>
  <si>
    <t>Fr.</t>
  </si>
  <si>
    <t>Consuntivo 2016</t>
  </si>
  <si>
    <t>Consuntivo 2015</t>
  </si>
  <si>
    <t>Progetti complementari</t>
  </si>
  <si>
    <t>Ispezioni all’esportazione e assistenza legale</t>
  </si>
  <si>
    <t>-</t>
  </si>
  <si>
    <t>Consuntivo 2017</t>
  </si>
  <si>
    <t>Consuntivo 2018</t>
  </si>
  <si>
    <t>Consuntivo 2019</t>
  </si>
  <si>
    <t>Marketing dissimulato Cina</t>
  </si>
  <si>
    <t>Piattaforma per le esportazioni agricole</t>
  </si>
  <si>
    <t>Vino</t>
  </si>
  <si>
    <t>Consuntivo 2020</t>
  </si>
  <si>
    <t>Consuntivo 2021</t>
  </si>
  <si>
    <r>
      <t>Consuntivo 2022</t>
    </r>
    <r>
      <rPr>
        <b/>
        <vertAlign val="superscript"/>
        <sz val="9"/>
        <rFont val="Calibri"/>
        <family val="2"/>
        <scheme val="minor"/>
      </rPr>
      <t>1</t>
    </r>
  </si>
  <si>
    <t>Bio Suisse</t>
  </si>
  <si>
    <t>Promozione della qualità e della sostenibilità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</si>
</sst>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3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59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1" fillId="0" borderId="3" xfId="0" applyFont="1" applyBorder="1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15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1" fillId="4" borderId="3" xfId="0" applyFont="1" applyFill="1" applyBorder="1"/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0" fontId="11" fillId="0" borderId="3" xfId="1" applyFont="1" applyFill="1" applyBorder="1"/>
    <xf numFmtId="0" fontId="11" fillId="4" borderId="3" xfId="1" applyFont="1" applyFill="1" applyBorder="1"/>
    <xf numFmtId="0" fontId="15" fillId="0" borderId="3" xfId="1" applyFont="1" applyFill="1" applyBorder="1"/>
    <xf numFmtId="0" fontId="11" fillId="0" borderId="3" xfId="0" applyFont="1" applyFill="1" applyBorder="1"/>
    <xf numFmtId="0" fontId="6" fillId="0" borderId="0" xfId="0" applyFont="1" applyFill="1"/>
    <xf numFmtId="0" fontId="11" fillId="0" borderId="3" xfId="0" applyFont="1" applyFill="1" applyBorder="1" applyAlignment="1">
      <alignment wrapText="1"/>
    </xf>
    <xf numFmtId="0" fontId="10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7" fillId="3" borderId="3" xfId="13" applyNumberFormat="1" applyFont="1" applyFill="1" applyBorder="1" applyAlignment="1">
      <alignment horizontal="right"/>
    </xf>
    <xf numFmtId="166" fontId="11" fillId="0" borderId="3" xfId="13" applyNumberFormat="1" applyFont="1" applyFill="1" applyBorder="1" applyAlignment="1">
      <alignment horizontal="right"/>
    </xf>
    <xf numFmtId="166" fontId="11" fillId="4" borderId="3" xfId="13" quotePrefix="1" applyNumberFormat="1" applyFont="1" applyFill="1" applyBorder="1" applyAlignment="1">
      <alignment horizontal="right"/>
    </xf>
    <xf numFmtId="166" fontId="11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1" fillId="4" borderId="3" xfId="13" applyNumberFormat="1" applyFont="1" applyFill="1" applyBorder="1" applyAlignment="1">
      <alignment horizontal="right"/>
    </xf>
    <xf numFmtId="0" fontId="0" fillId="0" borderId="0" xfId="0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166" fontId="21" fillId="0" borderId="3" xfId="13" quotePrefix="1" applyNumberFormat="1" applyFont="1" applyFill="1" applyBorder="1" applyAlignment="1">
      <alignment horizontal="right"/>
    </xf>
    <xf numFmtId="165" fontId="11" fillId="4" borderId="3" xfId="13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vertical="top"/>
    </xf>
    <xf numFmtId="165" fontId="11" fillId="0" borderId="3" xfId="0" applyNumberFormat="1" applyFont="1" applyBorder="1" applyAlignment="1">
      <alignment horizontal="right"/>
    </xf>
    <xf numFmtId="165" fontId="11" fillId="0" borderId="3" xfId="0" quotePrefix="1" applyNumberFormat="1" applyFont="1" applyBorder="1" applyAlignment="1">
      <alignment horizontal="right"/>
    </xf>
    <xf numFmtId="165" fontId="21" fillId="0" borderId="3" xfId="0" quotePrefix="1" applyNumberFormat="1" applyFont="1" applyBorder="1" applyAlignment="1">
      <alignment horizontal="right"/>
    </xf>
    <xf numFmtId="165" fontId="22" fillId="3" borderId="3" xfId="0" applyNumberFormat="1" applyFont="1" applyFill="1" applyBorder="1" applyAlignment="1">
      <alignment horizontal="right"/>
    </xf>
    <xf numFmtId="165" fontId="21" fillId="0" borderId="3" xfId="0" applyNumberFormat="1" applyFont="1" applyBorder="1" applyAlignment="1">
      <alignment horizontal="right"/>
    </xf>
  </cellXfs>
  <cellStyles count="113">
    <cellStyle name="20 % - Akzent3 2" xfId="18" xr:uid="{00000000-0005-0000-0000-000000000000}"/>
    <cellStyle name="Akzent3 2" xfId="17" xr:uid="{00000000-0005-0000-0000-000001000000}"/>
    <cellStyle name="Ausgabe 2" xfId="16" xr:uid="{00000000-0005-0000-0000-000002000000}"/>
    <cellStyle name="Komma 10" xfId="66" xr:uid="{00000000-0005-0000-0000-000003000000}"/>
    <cellStyle name="Komma 10 2" xfId="99" xr:uid="{00000000-0005-0000-0000-000004000000}"/>
    <cellStyle name="Komma 2" xfId="4" xr:uid="{00000000-0005-0000-0000-000005000000}"/>
    <cellStyle name="Komma 2 10" xfId="22" xr:uid="{00000000-0005-0000-0000-000006000000}"/>
    <cellStyle name="Komma 2 2" xfId="5" xr:uid="{00000000-0005-0000-0000-000007000000}"/>
    <cellStyle name="Komma 2 2 2" xfId="40" xr:uid="{00000000-0005-0000-0000-000008000000}"/>
    <cellStyle name="Komma 2 2 2 2" xfId="78" xr:uid="{00000000-0005-0000-0000-000009000000}"/>
    <cellStyle name="Komma 2 2 2 2 2" xfId="108" xr:uid="{00000000-0005-0000-0000-00000A000000}"/>
    <cellStyle name="Komma 2 2 3" xfId="68" xr:uid="{00000000-0005-0000-0000-00000B000000}"/>
    <cellStyle name="Komma 2 2 3 2" xfId="101" xr:uid="{00000000-0005-0000-0000-00000C000000}"/>
    <cellStyle name="Komma 2 2 4" xfId="49" xr:uid="{00000000-0005-0000-0000-00000D000000}"/>
    <cellStyle name="Komma 2 2 4 2" xfId="93" xr:uid="{00000000-0005-0000-0000-00000E000000}"/>
    <cellStyle name="Komma 2 2 5" xfId="32" xr:uid="{00000000-0005-0000-0000-00000F000000}"/>
    <cellStyle name="Komma 2 2 6" xfId="23" xr:uid="{00000000-0005-0000-0000-000010000000}"/>
    <cellStyle name="Komma 2 3" xfId="39" xr:uid="{00000000-0005-0000-0000-000011000000}"/>
    <cellStyle name="Komma 2 3 2" xfId="85" xr:uid="{00000000-0005-0000-0000-000012000000}"/>
    <cellStyle name="Komma 2 3 3" xfId="75" xr:uid="{00000000-0005-0000-0000-000013000000}"/>
    <cellStyle name="Komma 2 3 4" xfId="63" xr:uid="{00000000-0005-0000-0000-000014000000}"/>
    <cellStyle name="Komma 2 4" xfId="65" xr:uid="{00000000-0005-0000-0000-000015000000}"/>
    <cellStyle name="Komma 2 4 2" xfId="87" xr:uid="{00000000-0005-0000-0000-000016000000}"/>
    <cellStyle name="Komma 2 5" xfId="77" xr:uid="{00000000-0005-0000-0000-000017000000}"/>
    <cellStyle name="Komma 2 5 2" xfId="107" xr:uid="{00000000-0005-0000-0000-000018000000}"/>
    <cellStyle name="Komma 2 6" xfId="90" xr:uid="{00000000-0005-0000-0000-000019000000}"/>
    <cellStyle name="Komma 2 7" xfId="67" xr:uid="{00000000-0005-0000-0000-00001A000000}"/>
    <cellStyle name="Komma 2 7 2" xfId="100" xr:uid="{00000000-0005-0000-0000-00001B000000}"/>
    <cellStyle name="Komma 2 8" xfId="48" xr:uid="{00000000-0005-0000-0000-00001C000000}"/>
    <cellStyle name="Komma 2 8 2" xfId="92" xr:uid="{00000000-0005-0000-0000-00001D000000}"/>
    <cellStyle name="Komma 2 9" xfId="31" xr:uid="{00000000-0005-0000-0000-00001E000000}"/>
    <cellStyle name="Komma 3" xfId="6" xr:uid="{00000000-0005-0000-0000-00001F000000}"/>
    <cellStyle name="Komma 3 2" xfId="41" xr:uid="{00000000-0005-0000-0000-000020000000}"/>
    <cellStyle name="Komma 3 2 2" xfId="79" xr:uid="{00000000-0005-0000-0000-000021000000}"/>
    <cellStyle name="Komma 3 3" xfId="69" xr:uid="{00000000-0005-0000-0000-000022000000}"/>
    <cellStyle name="Komma 3 4" xfId="50" xr:uid="{00000000-0005-0000-0000-000023000000}"/>
    <cellStyle name="Komma 3 5" xfId="33" xr:uid="{00000000-0005-0000-0000-000024000000}"/>
    <cellStyle name="Komma 3 6" xfId="24" xr:uid="{00000000-0005-0000-0000-000025000000}"/>
    <cellStyle name="Komma 4" xfId="7" xr:uid="{00000000-0005-0000-0000-000026000000}"/>
    <cellStyle name="Komma 4 2" xfId="42" xr:uid="{00000000-0005-0000-0000-000027000000}"/>
    <cellStyle name="Komma 4 2 2" xfId="80" xr:uid="{00000000-0005-0000-0000-000028000000}"/>
    <cellStyle name="Komma 4 2 2 2" xfId="109" xr:uid="{00000000-0005-0000-0000-000029000000}"/>
    <cellStyle name="Komma 4 3" xfId="70" xr:uid="{00000000-0005-0000-0000-00002A000000}"/>
    <cellStyle name="Komma 4 3 2" xfId="102" xr:uid="{00000000-0005-0000-0000-00002B000000}"/>
    <cellStyle name="Komma 4 4" xfId="51" xr:uid="{00000000-0005-0000-0000-00002C000000}"/>
    <cellStyle name="Komma 4 4 2" xfId="94" xr:uid="{00000000-0005-0000-0000-00002D000000}"/>
    <cellStyle name="Komma 4 5" xfId="34" xr:uid="{00000000-0005-0000-0000-00002E000000}"/>
    <cellStyle name="Komma 4 6" xfId="25" xr:uid="{00000000-0005-0000-0000-00002F000000}"/>
    <cellStyle name="Komma 5" xfId="8" xr:uid="{00000000-0005-0000-0000-000030000000}"/>
    <cellStyle name="Komma 5 2" xfId="43" xr:uid="{00000000-0005-0000-0000-000031000000}"/>
    <cellStyle name="Komma 5 2 2" xfId="81" xr:uid="{00000000-0005-0000-0000-000032000000}"/>
    <cellStyle name="Komma 5 2 2 2" xfId="110" xr:uid="{00000000-0005-0000-0000-000033000000}"/>
    <cellStyle name="Komma 5 3" xfId="71" xr:uid="{00000000-0005-0000-0000-000034000000}"/>
    <cellStyle name="Komma 5 3 2" xfId="103" xr:uid="{00000000-0005-0000-0000-000035000000}"/>
    <cellStyle name="Komma 5 4" xfId="52" xr:uid="{00000000-0005-0000-0000-000036000000}"/>
    <cellStyle name="Komma 5 4 2" xfId="95" xr:uid="{00000000-0005-0000-0000-000037000000}"/>
    <cellStyle name="Komma 5 5" xfId="35" xr:uid="{00000000-0005-0000-0000-000038000000}"/>
    <cellStyle name="Komma 5 6" xfId="26" xr:uid="{00000000-0005-0000-0000-000039000000}"/>
    <cellStyle name="Komma 6" xfId="3" xr:uid="{00000000-0005-0000-0000-00003A000000}"/>
    <cellStyle name="Komma 6 2" xfId="38" xr:uid="{00000000-0005-0000-0000-00003B000000}"/>
    <cellStyle name="Komma 6 2 2" xfId="84" xr:uid="{00000000-0005-0000-0000-00003C000000}"/>
    <cellStyle name="Komma 6 3" xfId="74" xr:uid="{00000000-0005-0000-0000-00003D000000}"/>
    <cellStyle name="Komma 6 4" xfId="59" xr:uid="{00000000-0005-0000-0000-00003E000000}"/>
    <cellStyle name="Komma 6 5" xfId="30" xr:uid="{00000000-0005-0000-0000-00003F000000}"/>
    <cellStyle name="Komma 6 6" xfId="21" xr:uid="{00000000-0005-0000-0000-000040000000}"/>
    <cellStyle name="Komma 7" xfId="19" xr:uid="{00000000-0005-0000-0000-000041000000}"/>
    <cellStyle name="Komma 7 2" xfId="45" xr:uid="{00000000-0005-0000-0000-000042000000}"/>
    <cellStyle name="Komma 7 2 2" xfId="86" xr:uid="{00000000-0005-0000-0000-000043000000}"/>
    <cellStyle name="Komma 7 3" xfId="64" xr:uid="{00000000-0005-0000-0000-000044000000}"/>
    <cellStyle name="Komma 7 4" xfId="36" xr:uid="{00000000-0005-0000-0000-000045000000}"/>
    <cellStyle name="Komma 7 5" xfId="28" xr:uid="{00000000-0005-0000-0000-000046000000}"/>
    <cellStyle name="Komma 8" xfId="13" xr:uid="{00000000-0005-0000-0000-000047000000}"/>
    <cellStyle name="Komma 8 2" xfId="76" xr:uid="{00000000-0005-0000-0000-000048000000}"/>
    <cellStyle name="Komma 8 2 2" xfId="106" xr:uid="{00000000-0005-0000-0000-000049000000}"/>
    <cellStyle name="Komma 8 3" xfId="44" xr:uid="{00000000-0005-0000-0000-00004A000000}"/>
    <cellStyle name="Komma 8 4" xfId="27" xr:uid="{00000000-0005-0000-0000-00004B000000}"/>
    <cellStyle name="Komma 9" xfId="88" xr:uid="{00000000-0005-0000-0000-00004C000000}"/>
    <cellStyle name="Normale 2" xfId="47" xr:uid="{00000000-0005-0000-0000-00004D000000}"/>
    <cellStyle name="Normale 2 2" xfId="91" xr:uid="{00000000-0005-0000-0000-00004E000000}"/>
    <cellStyle name="Prozent 2" xfId="9" xr:uid="{00000000-0005-0000-0000-00004F000000}"/>
    <cellStyle name="Prozent 2 2" xfId="14" xr:uid="{00000000-0005-0000-0000-000050000000}"/>
    <cellStyle name="Prozent 2 3" xfId="53" xr:uid="{00000000-0005-0000-0000-000051000000}"/>
    <cellStyle name="Prozent 3" xfId="15" xr:uid="{00000000-0005-0000-0000-000052000000}"/>
    <cellStyle name="Prozent 3 2" xfId="60" xr:uid="{00000000-0005-0000-0000-000053000000}"/>
    <cellStyle name="Schlecht 2" xfId="61" xr:uid="{00000000-0005-0000-0000-000054000000}"/>
    <cellStyle name="Standard" xfId="0" builtinId="0"/>
    <cellStyle name="Standard 2" xfId="10" xr:uid="{00000000-0005-0000-0000-000056000000}"/>
    <cellStyle name="Standard 2 2" xfId="11" xr:uid="{00000000-0005-0000-0000-000057000000}"/>
    <cellStyle name="Standard 2 2 2" xfId="55" xr:uid="{00000000-0005-0000-0000-000058000000}"/>
    <cellStyle name="Standard 2 3" xfId="1" xr:uid="{00000000-0005-0000-0000-000059000000}"/>
    <cellStyle name="Standard 2 3 2" xfId="82" xr:uid="{00000000-0005-0000-0000-00005A000000}"/>
    <cellStyle name="Standard 2 3 2 2" xfId="111" xr:uid="{00000000-0005-0000-0000-00005B000000}"/>
    <cellStyle name="Standard 2 3 3" xfId="72" xr:uid="{00000000-0005-0000-0000-00005C000000}"/>
    <cellStyle name="Standard 2 3 3 2" xfId="104" xr:uid="{00000000-0005-0000-0000-00005D000000}"/>
    <cellStyle name="Standard 2 3 4" xfId="56" xr:uid="{00000000-0005-0000-0000-00005E000000}"/>
    <cellStyle name="Standard 2 3 4 2" xfId="96" xr:uid="{00000000-0005-0000-0000-00005F000000}"/>
    <cellStyle name="Standard 2 4" xfId="62" xr:uid="{00000000-0005-0000-0000-000060000000}"/>
    <cellStyle name="Standard 2 4 2" xfId="98" xr:uid="{00000000-0005-0000-0000-000061000000}"/>
    <cellStyle name="Standard 2 5" xfId="89" xr:uid="{00000000-0005-0000-0000-000062000000}"/>
    <cellStyle name="Standard 2 6" xfId="54" xr:uid="{00000000-0005-0000-0000-000063000000}"/>
    <cellStyle name="Standard 3" xfId="12" xr:uid="{00000000-0005-0000-0000-000064000000}"/>
    <cellStyle name="Standard 3 2" xfId="83" xr:uid="{00000000-0005-0000-0000-000065000000}"/>
    <cellStyle name="Standard 3 2 2" xfId="112" xr:uid="{00000000-0005-0000-0000-000066000000}"/>
    <cellStyle name="Standard 3 3" xfId="73" xr:uid="{00000000-0005-0000-0000-000067000000}"/>
    <cellStyle name="Standard 3 3 2" xfId="105" xr:uid="{00000000-0005-0000-0000-000068000000}"/>
    <cellStyle name="Standard 3 4" xfId="57" xr:uid="{00000000-0005-0000-0000-000069000000}"/>
    <cellStyle name="Standard 3 4 2" xfId="97" xr:uid="{00000000-0005-0000-0000-00006A000000}"/>
    <cellStyle name="Standard 4" xfId="2" xr:uid="{00000000-0005-0000-0000-00006B000000}"/>
    <cellStyle name="Standard 4 2" xfId="20" xr:uid="{00000000-0005-0000-0000-00006C000000}"/>
    <cellStyle name="Standard 4 2 2" xfId="46" xr:uid="{00000000-0005-0000-0000-00006D000000}"/>
    <cellStyle name="Standard 4 2 3" xfId="37" xr:uid="{00000000-0005-0000-0000-00006E000000}"/>
    <cellStyle name="Standard 4 2 4" xfId="29" xr:uid="{00000000-0005-0000-0000-00006F000000}"/>
    <cellStyle name="Standard 4 3" xfId="58" xr:uid="{00000000-0005-0000-0000-000070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showGridLines="0" tabSelected="1" topLeftCell="A37" workbookViewId="0">
      <selection activeCell="A68" sqref="A68"/>
    </sheetView>
  </sheetViews>
  <sheetFormatPr baseColWidth="10" defaultColWidth="11.453125" defaultRowHeight="13" x14ac:dyDescent="0.3"/>
  <cols>
    <col min="1" max="1" width="45.7265625" style="6" customWidth="1"/>
    <col min="2" max="25" width="14.7265625" style="6" customWidth="1"/>
    <col min="26" max="16384" width="11.453125" style="6"/>
  </cols>
  <sheetData>
    <row r="1" spans="1:25" ht="20.25" customHeight="1" x14ac:dyDescent="0.3">
      <c r="A1" s="1" t="s">
        <v>10</v>
      </c>
      <c r="B1" s="2"/>
      <c r="C1" s="3"/>
      <c r="D1" s="4"/>
      <c r="E1" s="5"/>
    </row>
    <row r="2" spans="1:25" ht="12" customHeight="1" x14ac:dyDescent="0.3">
      <c r="A2" s="52" t="s">
        <v>22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32</v>
      </c>
      <c r="L2" s="17" t="s">
        <v>33</v>
      </c>
      <c r="M2" s="17" t="s">
        <v>0</v>
      </c>
      <c r="N2" s="17" t="s">
        <v>2</v>
      </c>
      <c r="O2" s="17" t="s">
        <v>3</v>
      </c>
      <c r="P2" s="17" t="s">
        <v>19</v>
      </c>
      <c r="Q2" s="17" t="s">
        <v>61</v>
      </c>
      <c r="R2" s="17" t="s">
        <v>70</v>
      </c>
      <c r="S2" s="17" t="s">
        <v>69</v>
      </c>
      <c r="T2" s="31" t="s">
        <v>74</v>
      </c>
      <c r="U2" s="31" t="s">
        <v>75</v>
      </c>
      <c r="V2" s="31" t="s">
        <v>76</v>
      </c>
      <c r="W2" s="31" t="s">
        <v>80</v>
      </c>
      <c r="X2" s="31" t="s">
        <v>81</v>
      </c>
      <c r="Y2" s="31" t="s">
        <v>82</v>
      </c>
    </row>
    <row r="3" spans="1:25" ht="12" customHeight="1" x14ac:dyDescent="0.3">
      <c r="A3" s="53"/>
      <c r="B3" s="18" t="s">
        <v>34</v>
      </c>
      <c r="C3" s="18" t="s">
        <v>34</v>
      </c>
      <c r="D3" s="18" t="s">
        <v>34</v>
      </c>
      <c r="E3" s="18" t="s">
        <v>34</v>
      </c>
      <c r="F3" s="18" t="s">
        <v>34</v>
      </c>
      <c r="G3" s="18" t="s">
        <v>34</v>
      </c>
      <c r="H3" s="18" t="s">
        <v>34</v>
      </c>
      <c r="I3" s="18" t="s">
        <v>34</v>
      </c>
      <c r="J3" s="18" t="s">
        <v>34</v>
      </c>
      <c r="K3" s="18" t="s">
        <v>34</v>
      </c>
      <c r="L3" s="18" t="s">
        <v>34</v>
      </c>
      <c r="M3" s="18" t="s">
        <v>34</v>
      </c>
      <c r="N3" s="18" t="s">
        <v>34</v>
      </c>
      <c r="O3" s="18" t="s">
        <v>34</v>
      </c>
      <c r="P3" s="18" t="s">
        <v>34</v>
      </c>
      <c r="Q3" s="18" t="s">
        <v>34</v>
      </c>
      <c r="R3" s="18" t="s">
        <v>34</v>
      </c>
      <c r="S3" s="18" t="s">
        <v>34</v>
      </c>
      <c r="T3" s="32" t="s">
        <v>68</v>
      </c>
      <c r="U3" s="32" t="s">
        <v>68</v>
      </c>
      <c r="V3" s="32" t="s">
        <v>68</v>
      </c>
      <c r="W3" s="32" t="s">
        <v>68</v>
      </c>
      <c r="X3" s="32" t="s">
        <v>68</v>
      </c>
      <c r="Y3" s="32" t="s">
        <v>68</v>
      </c>
    </row>
    <row r="4" spans="1:25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0"/>
      <c r="U4" s="30"/>
      <c r="V4" s="30"/>
      <c r="W4" s="30"/>
      <c r="X4" s="30"/>
      <c r="Y4" s="30"/>
    </row>
    <row r="5" spans="1:25" ht="12" customHeight="1" x14ac:dyDescent="0.3">
      <c r="A5" s="19" t="s">
        <v>35</v>
      </c>
      <c r="B5" s="20">
        <v>37631656</v>
      </c>
      <c r="C5" s="20">
        <v>35788653</v>
      </c>
      <c r="D5" s="20">
        <v>40559278</v>
      </c>
      <c r="E5" s="20">
        <v>33682024</v>
      </c>
      <c r="F5" s="20">
        <v>41728561.200000003</v>
      </c>
      <c r="G5" s="20">
        <v>37027843</v>
      </c>
      <c r="H5" s="20">
        <v>26918950</v>
      </c>
      <c r="I5" s="20">
        <v>29450196</v>
      </c>
      <c r="J5" s="20">
        <v>29628840</v>
      </c>
      <c r="K5" s="20">
        <f t="shared" ref="K5:M5" si="0">SUM(K6:K9)</f>
        <v>28875919</v>
      </c>
      <c r="L5" s="20">
        <f t="shared" si="0"/>
        <v>28900000</v>
      </c>
      <c r="M5" s="20">
        <f t="shared" si="0"/>
        <v>30985596</v>
      </c>
      <c r="N5" s="20">
        <v>32339700</v>
      </c>
      <c r="O5" s="20">
        <v>33798997.269999996</v>
      </c>
      <c r="P5" s="20">
        <v>28250000</v>
      </c>
      <c r="Q5" s="20">
        <v>28400000</v>
      </c>
      <c r="R5" s="20">
        <v>29400000</v>
      </c>
      <c r="S5" s="42">
        <v>29750000</v>
      </c>
      <c r="T5" s="42">
        <v>30877922</v>
      </c>
      <c r="U5" s="47">
        <v>30000000</v>
      </c>
      <c r="V5" s="47">
        <f>SUM(V6+V9)</f>
        <v>31753064</v>
      </c>
      <c r="W5" s="47">
        <f>SUM(W6+W9)</f>
        <v>32274533.399999999</v>
      </c>
      <c r="X5" s="47">
        <f>SUM(X6+X9)</f>
        <v>32719271.370000001</v>
      </c>
      <c r="Y5" s="47">
        <f>SUM(Y6+Y9)</f>
        <v>31200000</v>
      </c>
    </row>
    <row r="6" spans="1:25" ht="12" customHeight="1" x14ac:dyDescent="0.3">
      <c r="A6" s="9" t="s">
        <v>36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0">
        <v>20700000</v>
      </c>
      <c r="T6" s="40">
        <v>22677922</v>
      </c>
      <c r="U6" s="45">
        <v>21500000</v>
      </c>
      <c r="V6" s="45">
        <v>23353064</v>
      </c>
      <c r="W6" s="45">
        <v>23824533.399999999</v>
      </c>
      <c r="X6" s="54">
        <v>24519271.370000001</v>
      </c>
      <c r="Y6" s="54">
        <v>23000000</v>
      </c>
    </row>
    <row r="7" spans="1:25" ht="12" customHeight="1" x14ac:dyDescent="0.3">
      <c r="A7" s="21" t="s">
        <v>37</v>
      </c>
      <c r="B7" s="22">
        <v>29017880</v>
      </c>
      <c r="C7" s="22">
        <v>26975377</v>
      </c>
      <c r="D7" s="22">
        <v>26879401</v>
      </c>
      <c r="E7" s="22">
        <v>19825652</v>
      </c>
      <c r="F7" s="22">
        <v>30459240</v>
      </c>
      <c r="G7" s="22">
        <v>18195887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23" t="s">
        <v>1</v>
      </c>
      <c r="R7" s="23" t="s">
        <v>1</v>
      </c>
      <c r="S7" s="44" t="s">
        <v>1</v>
      </c>
      <c r="T7" s="35" t="s">
        <v>1</v>
      </c>
      <c r="U7" s="35" t="s">
        <v>1</v>
      </c>
      <c r="V7" s="35" t="s">
        <v>1</v>
      </c>
      <c r="W7" s="35" t="s">
        <v>1</v>
      </c>
      <c r="X7" s="35" t="s">
        <v>1</v>
      </c>
      <c r="Y7" s="35" t="s">
        <v>1</v>
      </c>
    </row>
    <row r="8" spans="1:25" ht="12" customHeight="1" x14ac:dyDescent="0.3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41" t="s">
        <v>1</v>
      </c>
      <c r="T8" s="36" t="s">
        <v>1</v>
      </c>
      <c r="U8" s="36" t="s">
        <v>1</v>
      </c>
      <c r="V8" s="36" t="s">
        <v>1</v>
      </c>
      <c r="W8" s="36" t="s">
        <v>1</v>
      </c>
      <c r="X8" s="36" t="s">
        <v>1</v>
      </c>
      <c r="Y8" s="36" t="s">
        <v>1</v>
      </c>
    </row>
    <row r="9" spans="1:25" ht="12" customHeight="1" x14ac:dyDescent="0.3">
      <c r="A9" s="21" t="s">
        <v>39</v>
      </c>
      <c r="B9" s="22">
        <v>6351000</v>
      </c>
      <c r="C9" s="22">
        <v>6350500</v>
      </c>
      <c r="D9" s="22">
        <v>8884085</v>
      </c>
      <c r="E9" s="22">
        <v>10151000</v>
      </c>
      <c r="F9" s="22">
        <v>9851000</v>
      </c>
      <c r="G9" s="22">
        <v>15590000</v>
      </c>
      <c r="H9" s="22">
        <v>6346950</v>
      </c>
      <c r="I9" s="22">
        <v>9099649</v>
      </c>
      <c r="J9" s="22">
        <v>7100800</v>
      </c>
      <c r="K9" s="22">
        <v>7875919</v>
      </c>
      <c r="L9" s="22">
        <v>7900000</v>
      </c>
      <c r="M9" s="22">
        <v>8163200</v>
      </c>
      <c r="N9" s="23">
        <v>8163200</v>
      </c>
      <c r="O9" s="23">
        <v>8163200</v>
      </c>
      <c r="P9" s="23">
        <v>7250000</v>
      </c>
      <c r="Q9" s="23">
        <v>7400000</v>
      </c>
      <c r="R9" s="23">
        <v>8000000</v>
      </c>
      <c r="S9" s="44">
        <v>9050000</v>
      </c>
      <c r="T9" s="44">
        <v>8200000</v>
      </c>
      <c r="U9" s="49">
        <v>8500000</v>
      </c>
      <c r="V9" s="49">
        <v>8400000</v>
      </c>
      <c r="W9" s="49">
        <v>8450000</v>
      </c>
      <c r="X9" s="49">
        <v>8200000</v>
      </c>
      <c r="Y9" s="49">
        <v>8200000</v>
      </c>
    </row>
    <row r="10" spans="1:25" ht="12" customHeight="1" x14ac:dyDescent="0.3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1</v>
      </c>
      <c r="P10" s="11" t="s">
        <v>1</v>
      </c>
      <c r="Q10" s="11" t="s">
        <v>1</v>
      </c>
      <c r="R10" s="11" t="s">
        <v>1</v>
      </c>
      <c r="S10" s="41" t="s">
        <v>1</v>
      </c>
      <c r="T10" s="36" t="s">
        <v>1</v>
      </c>
      <c r="U10" s="36" t="s">
        <v>1</v>
      </c>
      <c r="V10" s="36" t="s">
        <v>1</v>
      </c>
      <c r="W10" s="36" t="s">
        <v>1</v>
      </c>
      <c r="X10" s="36" t="s">
        <v>1</v>
      </c>
      <c r="Y10" s="36" t="s">
        <v>1</v>
      </c>
    </row>
    <row r="11" spans="1:25" ht="12" customHeigh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39"/>
      <c r="T11" s="37"/>
      <c r="U11" s="37"/>
    </row>
    <row r="12" spans="1:25" ht="12" customHeight="1" x14ac:dyDescent="0.3">
      <c r="A12" s="19" t="s">
        <v>41</v>
      </c>
      <c r="B12" s="20">
        <v>2741922</v>
      </c>
      <c r="C12" s="20">
        <v>2575391</v>
      </c>
      <c r="D12" s="20">
        <v>3087343</v>
      </c>
      <c r="E12" s="20">
        <v>2931245</v>
      </c>
      <c r="F12" s="20">
        <v>2890018.85</v>
      </c>
      <c r="G12" s="20">
        <v>4906124</v>
      </c>
      <c r="H12" s="20">
        <v>5262250</v>
      </c>
      <c r="I12" s="20">
        <v>4848986</v>
      </c>
      <c r="J12" s="20">
        <v>5037437</v>
      </c>
      <c r="K12" s="20">
        <f t="shared" ref="K12:M12" si="1">SUM(K13:K17)</f>
        <v>5337266</v>
      </c>
      <c r="L12" s="20">
        <f t="shared" si="1"/>
        <v>5243784.1900000004</v>
      </c>
      <c r="M12" s="20">
        <f t="shared" si="1"/>
        <v>6597000</v>
      </c>
      <c r="N12" s="20">
        <v>6475438.3799999999</v>
      </c>
      <c r="O12" s="20">
        <v>7853412.0499999998</v>
      </c>
      <c r="P12" s="20">
        <v>7933170.9399999995</v>
      </c>
      <c r="Q12" s="20">
        <v>7767029</v>
      </c>
      <c r="R12" s="20">
        <v>7219483</v>
      </c>
      <c r="S12" s="42">
        <v>7286545</v>
      </c>
      <c r="T12" s="42">
        <v>7223225</v>
      </c>
      <c r="U12" s="47">
        <v>7254017</v>
      </c>
      <c r="V12" s="47">
        <f>V13+V14+V16</f>
        <v>7297196</v>
      </c>
      <c r="W12" s="47">
        <f>W13+W14+W16</f>
        <v>6864976</v>
      </c>
      <c r="X12" s="47">
        <f t="shared" ref="X12:Y12" si="2">X13+X14+X16</f>
        <v>7121348.8399999999</v>
      </c>
      <c r="Y12" s="47">
        <f t="shared" si="2"/>
        <v>7448396</v>
      </c>
    </row>
    <row r="13" spans="1:25" ht="12" customHeight="1" x14ac:dyDescent="0.3">
      <c r="A13" s="9" t="s">
        <v>14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0">
        <v>5325000</v>
      </c>
      <c r="T13" s="40">
        <v>5335000</v>
      </c>
      <c r="U13" s="45">
        <v>5325000</v>
      </c>
      <c r="V13" s="45">
        <v>5750000</v>
      </c>
      <c r="W13" s="45">
        <v>5460000</v>
      </c>
      <c r="X13" s="54">
        <v>5525000</v>
      </c>
      <c r="Y13" s="54">
        <v>5750000</v>
      </c>
    </row>
    <row r="14" spans="1:25" ht="12" customHeight="1" x14ac:dyDescent="0.3">
      <c r="A14" s="21" t="s">
        <v>42</v>
      </c>
      <c r="B14" s="22">
        <v>600000</v>
      </c>
      <c r="C14" s="22">
        <v>720000</v>
      </c>
      <c r="D14" s="22">
        <v>650000</v>
      </c>
      <c r="E14" s="22">
        <v>626000</v>
      </c>
      <c r="F14" s="22">
        <v>618518.6</v>
      </c>
      <c r="G14" s="22">
        <v>690000</v>
      </c>
      <c r="H14" s="22">
        <v>703000</v>
      </c>
      <c r="I14" s="22">
        <v>593407</v>
      </c>
      <c r="J14" s="22">
        <v>629289</v>
      </c>
      <c r="K14" s="22">
        <v>970000</v>
      </c>
      <c r="L14" s="22">
        <v>928734.9</v>
      </c>
      <c r="M14" s="22">
        <v>1066000</v>
      </c>
      <c r="N14" s="22">
        <v>1115905</v>
      </c>
      <c r="O14" s="22">
        <v>1132300</v>
      </c>
      <c r="P14" s="22">
        <v>1100000</v>
      </c>
      <c r="Q14" s="22">
        <v>1085472</v>
      </c>
      <c r="R14" s="22">
        <v>1150000</v>
      </c>
      <c r="S14" s="43">
        <v>1200000</v>
      </c>
      <c r="T14" s="43">
        <v>1200000</v>
      </c>
      <c r="U14" s="48">
        <v>1200000</v>
      </c>
      <c r="V14" s="48">
        <v>1200000</v>
      </c>
      <c r="W14" s="48">
        <v>1074626</v>
      </c>
      <c r="X14" s="48">
        <v>1277429.71</v>
      </c>
      <c r="Y14" s="48">
        <v>1350000</v>
      </c>
    </row>
    <row r="15" spans="1:25" ht="12" customHeight="1" x14ac:dyDescent="0.3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1</v>
      </c>
      <c r="G15" s="10">
        <v>10000</v>
      </c>
      <c r="H15" s="10">
        <v>12500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41" t="s">
        <v>1</v>
      </c>
      <c r="T15" s="36">
        <v>0</v>
      </c>
      <c r="U15" s="36" t="s">
        <v>1</v>
      </c>
      <c r="V15" s="36" t="s">
        <v>1</v>
      </c>
      <c r="W15" s="36" t="s">
        <v>1</v>
      </c>
      <c r="X15" s="36" t="s">
        <v>1</v>
      </c>
      <c r="Y15" s="36" t="s">
        <v>1</v>
      </c>
    </row>
    <row r="16" spans="1:25" ht="12" customHeight="1" x14ac:dyDescent="0.3">
      <c r="A16" s="21" t="s">
        <v>8</v>
      </c>
      <c r="B16" s="22">
        <v>439250</v>
      </c>
      <c r="C16" s="22">
        <v>313550</v>
      </c>
      <c r="D16" s="22">
        <v>228000</v>
      </c>
      <c r="E16" s="22">
        <v>472745</v>
      </c>
      <c r="F16" s="22">
        <v>611450.25</v>
      </c>
      <c r="G16" s="22">
        <v>665321</v>
      </c>
      <c r="H16" s="22">
        <v>631750</v>
      </c>
      <c r="I16" s="22">
        <v>440817</v>
      </c>
      <c r="J16" s="22">
        <v>460750</v>
      </c>
      <c r="K16" s="22">
        <v>575775</v>
      </c>
      <c r="L16" s="22">
        <v>445437.34</v>
      </c>
      <c r="M16" s="22">
        <v>625000</v>
      </c>
      <c r="N16" s="22">
        <v>443898.63</v>
      </c>
      <c r="O16" s="22">
        <v>654202</v>
      </c>
      <c r="P16" s="22">
        <v>653170.93999999994</v>
      </c>
      <c r="Q16" s="22">
        <v>531557</v>
      </c>
      <c r="R16" s="22">
        <v>800549</v>
      </c>
      <c r="S16" s="43">
        <v>761545</v>
      </c>
      <c r="T16" s="43">
        <v>688225</v>
      </c>
      <c r="U16" s="48">
        <v>729017</v>
      </c>
      <c r="V16" s="48">
        <v>347196</v>
      </c>
      <c r="W16" s="48">
        <v>330350</v>
      </c>
      <c r="X16" s="48">
        <v>318919.13</v>
      </c>
      <c r="Y16" s="48">
        <v>348396</v>
      </c>
    </row>
    <row r="17" spans="1:25" ht="12" customHeight="1" x14ac:dyDescent="0.3">
      <c r="A17" s="9" t="s">
        <v>44</v>
      </c>
      <c r="B17" s="10">
        <v>16700</v>
      </c>
      <c r="C17" s="10">
        <v>10020</v>
      </c>
      <c r="D17" s="11" t="s">
        <v>1</v>
      </c>
      <c r="E17" s="10">
        <v>20000</v>
      </c>
      <c r="F17" s="11" t="s">
        <v>1</v>
      </c>
      <c r="G17" s="11" t="s">
        <v>1</v>
      </c>
      <c r="H17" s="11" t="s">
        <v>1</v>
      </c>
      <c r="I17" s="11" t="s">
        <v>1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0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</row>
    <row r="18" spans="1:25" ht="12" customHeigh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0"/>
      <c r="T18" s="34"/>
      <c r="U18" s="34"/>
      <c r="V18" s="34"/>
      <c r="W18" s="34"/>
      <c r="X18" s="34"/>
      <c r="Y18" s="34"/>
    </row>
    <row r="19" spans="1:25" ht="12" customHeight="1" x14ac:dyDescent="0.3">
      <c r="A19" s="19" t="s">
        <v>45</v>
      </c>
      <c r="B19" s="20">
        <v>6251305</v>
      </c>
      <c r="C19" s="20">
        <v>5704595</v>
      </c>
      <c r="D19" s="20">
        <v>5956869</v>
      </c>
      <c r="E19" s="20">
        <v>6751833</v>
      </c>
      <c r="F19" s="20">
        <v>7354819.3000000007</v>
      </c>
      <c r="G19" s="20">
        <v>11340565</v>
      </c>
      <c r="H19" s="20">
        <v>10845927.800000001</v>
      </c>
      <c r="I19" s="20">
        <v>9748681</v>
      </c>
      <c r="J19" s="20">
        <v>7869796</v>
      </c>
      <c r="K19" s="20">
        <f t="shared" ref="K19:M19" si="3">SUM(K20:K27)</f>
        <v>5824581</v>
      </c>
      <c r="L19" s="20">
        <f t="shared" si="3"/>
        <v>6547957.9400000004</v>
      </c>
      <c r="M19" s="20">
        <f t="shared" si="3"/>
        <v>6695269</v>
      </c>
      <c r="N19" s="20">
        <v>6519861.1999999993</v>
      </c>
      <c r="O19" s="20">
        <v>7107097.8499999996</v>
      </c>
      <c r="P19" s="20">
        <v>7297927.0499999998</v>
      </c>
      <c r="Q19" s="20">
        <v>7558640</v>
      </c>
      <c r="R19" s="20">
        <v>7884490</v>
      </c>
      <c r="S19" s="42">
        <v>7701502</v>
      </c>
      <c r="T19" s="42">
        <v>7461582</v>
      </c>
      <c r="U19" s="47">
        <v>8064000</v>
      </c>
      <c r="V19" s="47">
        <f>V20+V21+V22+V23+V24+V25+V26+V27</f>
        <v>8241721.2800000003</v>
      </c>
      <c r="W19" s="47">
        <f>W20+W21+W22+W23+W24+W25+W26+W27</f>
        <v>7758837.2999999998</v>
      </c>
      <c r="X19" s="47">
        <f>X20+X21+X22+X23+X24+X25+X26+X27</f>
        <v>8889576.7800000012</v>
      </c>
      <c r="Y19" s="47">
        <f>Y20+Y21+Y22+Y23+Y24+Y25+Y26+Y27</f>
        <v>8949054.5500000007</v>
      </c>
    </row>
    <row r="20" spans="1:25" ht="12" customHeight="1" x14ac:dyDescent="0.3">
      <c r="A20" s="9" t="s">
        <v>4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0">
        <v>800000</v>
      </c>
      <c r="T20" s="40">
        <v>793056</v>
      </c>
      <c r="U20" s="45">
        <v>795979</v>
      </c>
      <c r="V20" s="45">
        <v>848218.28</v>
      </c>
      <c r="W20" s="45">
        <v>695443.08</v>
      </c>
      <c r="X20" s="54">
        <v>860000</v>
      </c>
      <c r="Y20" s="54">
        <v>781952</v>
      </c>
    </row>
    <row r="21" spans="1:25" ht="12" customHeight="1" x14ac:dyDescent="0.3">
      <c r="A21" s="21" t="s">
        <v>46</v>
      </c>
      <c r="B21" s="22"/>
      <c r="C21" s="22"/>
      <c r="D21" s="22"/>
      <c r="E21" s="22"/>
      <c r="F21" s="22"/>
      <c r="G21" s="22"/>
      <c r="H21" s="22"/>
      <c r="I21" s="22"/>
      <c r="J21" s="22"/>
      <c r="K21" s="22">
        <v>208105</v>
      </c>
      <c r="L21" s="22">
        <v>166266.07</v>
      </c>
      <c r="M21" s="22">
        <v>250000</v>
      </c>
      <c r="N21" s="22">
        <v>207658.3</v>
      </c>
      <c r="O21" s="22">
        <v>235000</v>
      </c>
      <c r="P21" s="22">
        <v>200000</v>
      </c>
      <c r="Q21" s="22">
        <v>200000</v>
      </c>
      <c r="R21" s="22">
        <v>230000</v>
      </c>
      <c r="S21" s="43">
        <v>250000</v>
      </c>
      <c r="T21" s="43">
        <v>250000</v>
      </c>
      <c r="U21" s="48">
        <v>280000</v>
      </c>
      <c r="V21" s="48">
        <v>260000</v>
      </c>
      <c r="W21" s="48">
        <v>231810.91</v>
      </c>
      <c r="X21" s="48">
        <v>218925.28</v>
      </c>
      <c r="Y21" s="48">
        <v>250300</v>
      </c>
    </row>
    <row r="22" spans="1:25" ht="12" customHeight="1" x14ac:dyDescent="0.3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0">
        <v>2086589</v>
      </c>
      <c r="T22" s="40">
        <v>1451557</v>
      </c>
      <c r="U22" s="45">
        <v>1980049</v>
      </c>
      <c r="V22" s="45">
        <v>1900000</v>
      </c>
      <c r="W22" s="45">
        <v>2029149</v>
      </c>
      <c r="X22" s="54">
        <v>1964549</v>
      </c>
      <c r="Y22" s="54">
        <v>2100000</v>
      </c>
    </row>
    <row r="23" spans="1:25" ht="12" customHeight="1" x14ac:dyDescent="0.3">
      <c r="A23" s="21" t="s">
        <v>48</v>
      </c>
      <c r="B23" s="22">
        <v>1045000</v>
      </c>
      <c r="C23" s="22">
        <v>1048627</v>
      </c>
      <c r="D23" s="22">
        <v>753373</v>
      </c>
      <c r="E23" s="22">
        <v>885503</v>
      </c>
      <c r="F23" s="22">
        <v>530535.69999999995</v>
      </c>
      <c r="G23" s="22">
        <v>267229</v>
      </c>
      <c r="H23" s="22">
        <v>438270</v>
      </c>
      <c r="I23" s="22">
        <v>423862</v>
      </c>
      <c r="J23" s="22">
        <v>452000</v>
      </c>
      <c r="K23" s="22">
        <v>466788</v>
      </c>
      <c r="L23" s="22">
        <v>416740.5</v>
      </c>
      <c r="M23" s="22">
        <v>369166</v>
      </c>
      <c r="N23" s="22">
        <v>285076.3</v>
      </c>
      <c r="O23" s="22">
        <v>314186.05</v>
      </c>
      <c r="P23" s="22">
        <v>298924.05</v>
      </c>
      <c r="Q23" s="22">
        <v>265194</v>
      </c>
      <c r="R23" s="22">
        <v>345000</v>
      </c>
      <c r="S23" s="43">
        <v>309500</v>
      </c>
      <c r="T23" s="43">
        <v>296969</v>
      </c>
      <c r="U23" s="48">
        <v>329972</v>
      </c>
      <c r="V23" s="48">
        <v>296539</v>
      </c>
      <c r="W23" s="48">
        <v>360000</v>
      </c>
      <c r="X23" s="48">
        <v>360000</v>
      </c>
      <c r="Y23" s="48">
        <v>350000</v>
      </c>
    </row>
    <row r="24" spans="1:25" ht="12" customHeight="1" x14ac:dyDescent="0.3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0">
        <v>570000</v>
      </c>
      <c r="T24" s="40">
        <v>570000</v>
      </c>
      <c r="U24" s="45">
        <v>570000</v>
      </c>
      <c r="V24" s="45">
        <v>592302</v>
      </c>
      <c r="W24" s="45">
        <v>600000</v>
      </c>
      <c r="X24" s="54">
        <v>550000</v>
      </c>
      <c r="Y24" s="54">
        <v>600000</v>
      </c>
    </row>
    <row r="25" spans="1:25" ht="12" customHeight="1" x14ac:dyDescent="0.3">
      <c r="A25" s="21" t="s">
        <v>50</v>
      </c>
      <c r="B25" s="22">
        <v>563000</v>
      </c>
      <c r="C25" s="22">
        <v>452032</v>
      </c>
      <c r="D25" s="22">
        <v>224820</v>
      </c>
      <c r="E25" s="22">
        <v>286872</v>
      </c>
      <c r="F25" s="22">
        <v>315978.40000000002</v>
      </c>
      <c r="G25" s="22">
        <v>303033</v>
      </c>
      <c r="H25" s="22">
        <v>362500</v>
      </c>
      <c r="I25" s="22">
        <v>362500</v>
      </c>
      <c r="J25" s="22">
        <v>330578</v>
      </c>
      <c r="K25" s="22">
        <v>361650</v>
      </c>
      <c r="L25" s="22">
        <v>351100.8</v>
      </c>
      <c r="M25" s="22">
        <v>382110</v>
      </c>
      <c r="N25" s="23">
        <v>418186.6</v>
      </c>
      <c r="O25" s="23">
        <v>422908.9</v>
      </c>
      <c r="P25" s="23">
        <v>420000</v>
      </c>
      <c r="Q25" s="23">
        <v>440000</v>
      </c>
      <c r="R25" s="23">
        <v>480000</v>
      </c>
      <c r="S25" s="44">
        <v>480000</v>
      </c>
      <c r="T25" s="44">
        <v>480000</v>
      </c>
      <c r="U25" s="49">
        <v>488000</v>
      </c>
      <c r="V25" s="49">
        <v>520000</v>
      </c>
      <c r="W25" s="49">
        <v>383353.31</v>
      </c>
      <c r="X25" s="49">
        <v>470000</v>
      </c>
      <c r="Y25" s="49">
        <v>489388.55</v>
      </c>
    </row>
    <row r="26" spans="1:25" ht="12" customHeight="1" x14ac:dyDescent="0.3">
      <c r="A26" s="9" t="s">
        <v>15</v>
      </c>
      <c r="B26" s="11" t="s">
        <v>1</v>
      </c>
      <c r="C26" s="11" t="s">
        <v>1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0">
        <v>420000</v>
      </c>
      <c r="T26" s="40">
        <v>420000</v>
      </c>
      <c r="U26" s="45">
        <v>420000</v>
      </c>
      <c r="V26" s="45">
        <v>565409</v>
      </c>
      <c r="W26" s="45">
        <v>525635</v>
      </c>
      <c r="X26" s="54">
        <v>435140.5</v>
      </c>
      <c r="Y26" s="54">
        <v>495614</v>
      </c>
    </row>
    <row r="27" spans="1:25" ht="12" customHeight="1" x14ac:dyDescent="0.3">
      <c r="A27" s="21" t="s">
        <v>51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2">
        <v>5000000</v>
      </c>
      <c r="H27" s="22">
        <v>4555236.05</v>
      </c>
      <c r="I27" s="22">
        <v>3772681</v>
      </c>
      <c r="J27" s="22">
        <v>1621418</v>
      </c>
      <c r="K27" s="22">
        <v>1063542</v>
      </c>
      <c r="L27" s="22">
        <v>1332557.2</v>
      </c>
      <c r="M27" s="22">
        <v>1446620</v>
      </c>
      <c r="N27" s="22">
        <v>1710940.1</v>
      </c>
      <c r="O27" s="22">
        <v>2225985.25</v>
      </c>
      <c r="P27" s="22">
        <v>2381753</v>
      </c>
      <c r="Q27" s="22">
        <v>2908759</v>
      </c>
      <c r="R27" s="22">
        <v>2916200</v>
      </c>
      <c r="S27" s="43">
        <v>2785413</v>
      </c>
      <c r="T27" s="43">
        <v>3200000</v>
      </c>
      <c r="U27" s="48">
        <v>3200000</v>
      </c>
      <c r="V27" s="48">
        <v>3259253</v>
      </c>
      <c r="W27" s="48">
        <v>2933446</v>
      </c>
      <c r="X27" s="48">
        <v>4030962</v>
      </c>
      <c r="Y27" s="48">
        <v>3881800</v>
      </c>
    </row>
    <row r="28" spans="1:25" ht="12" customHeight="1" x14ac:dyDescent="0.3">
      <c r="A28" s="9" t="s">
        <v>52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41" t="s">
        <v>1</v>
      </c>
      <c r="T28" s="36" t="s">
        <v>1</v>
      </c>
      <c r="U28" s="36" t="s">
        <v>1</v>
      </c>
      <c r="V28" s="36" t="s">
        <v>1</v>
      </c>
      <c r="W28" s="36" t="s">
        <v>1</v>
      </c>
      <c r="X28" s="36" t="s">
        <v>1</v>
      </c>
      <c r="Y28" s="36" t="s">
        <v>1</v>
      </c>
    </row>
    <row r="29" spans="1:25" ht="12" customHeigh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1"/>
      <c r="T29" s="36"/>
      <c r="U29" s="36"/>
      <c r="V29" s="50"/>
      <c r="W29" s="50"/>
      <c r="X29" s="50"/>
      <c r="Y29" s="50"/>
    </row>
    <row r="30" spans="1:25" ht="12" customHeight="1" x14ac:dyDescent="0.3">
      <c r="A30" s="19" t="s">
        <v>62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13239867.15</v>
      </c>
      <c r="Q30" s="20">
        <v>13603619</v>
      </c>
      <c r="R30" s="20">
        <v>13054000</v>
      </c>
      <c r="S30" s="42">
        <v>12484903</v>
      </c>
      <c r="T30" s="42">
        <v>12381281</v>
      </c>
      <c r="U30" s="47">
        <v>13492307</v>
      </c>
      <c r="V30" s="47">
        <f>V31+V33+V34+V35+V37+V38</f>
        <v>13700839.9</v>
      </c>
      <c r="W30" s="47">
        <f>W31+W33+W34+W35+W37+W38</f>
        <v>14326830.700000001</v>
      </c>
      <c r="X30" s="47">
        <f>X31+X33+X34+X35+X37+X38</f>
        <v>13032640.350000001</v>
      </c>
      <c r="Y30" s="47">
        <f>Y31+Y33+Y34+Y35+Y37+Y38</f>
        <v>14083627</v>
      </c>
    </row>
    <row r="31" spans="1:25" ht="12" customHeight="1" x14ac:dyDescent="0.3">
      <c r="A31" s="27" t="s">
        <v>5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0">
        <v>287432</v>
      </c>
      <c r="T31" s="40">
        <v>320000</v>
      </c>
      <c r="U31" s="45">
        <v>320000</v>
      </c>
      <c r="V31" s="45">
        <v>300000</v>
      </c>
      <c r="W31" s="45">
        <v>300000</v>
      </c>
      <c r="X31" s="54">
        <v>300000</v>
      </c>
      <c r="Y31" s="54">
        <v>300000</v>
      </c>
    </row>
    <row r="32" spans="1:25" ht="12" customHeight="1" x14ac:dyDescent="0.3">
      <c r="A32" s="21" t="s">
        <v>63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>
        <v>0</v>
      </c>
      <c r="R32" s="22">
        <v>27500</v>
      </c>
      <c r="S32" s="43">
        <v>0</v>
      </c>
      <c r="T32" s="38">
        <v>0</v>
      </c>
      <c r="U32" s="38" t="s">
        <v>73</v>
      </c>
      <c r="V32" s="38" t="s">
        <v>73</v>
      </c>
      <c r="W32" s="38" t="s">
        <v>73</v>
      </c>
      <c r="X32" s="38" t="s">
        <v>73</v>
      </c>
      <c r="Y32" s="38" t="s">
        <v>73</v>
      </c>
    </row>
    <row r="33" spans="1:25" ht="12" customHeight="1" x14ac:dyDescent="0.3">
      <c r="A33" s="27" t="s">
        <v>53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0">
        <v>2420000</v>
      </c>
      <c r="T33" s="40">
        <v>2420000</v>
      </c>
      <c r="U33" s="45">
        <v>2440000</v>
      </c>
      <c r="V33" s="45">
        <v>2330000</v>
      </c>
      <c r="W33" s="45">
        <v>2237839.85</v>
      </c>
      <c r="X33" s="54">
        <v>2176076.5499999998</v>
      </c>
      <c r="Y33" s="54">
        <v>2494254</v>
      </c>
    </row>
    <row r="34" spans="1:25" s="28" customFormat="1" ht="12" customHeight="1" x14ac:dyDescent="0.3">
      <c r="A34" s="21" t="s">
        <v>11</v>
      </c>
      <c r="B34" s="22" t="s">
        <v>1</v>
      </c>
      <c r="C34" s="22">
        <v>1539906</v>
      </c>
      <c r="D34" s="22">
        <v>1712537</v>
      </c>
      <c r="E34" s="22">
        <v>2173542</v>
      </c>
      <c r="F34" s="22">
        <v>2750288</v>
      </c>
      <c r="G34" s="22">
        <v>3037258</v>
      </c>
      <c r="H34" s="22">
        <v>3012164</v>
      </c>
      <c r="I34" s="22">
        <v>2951921</v>
      </c>
      <c r="J34" s="22">
        <v>2953200</v>
      </c>
      <c r="K34" s="22">
        <v>3741570</v>
      </c>
      <c r="L34" s="22">
        <v>3365883.63</v>
      </c>
      <c r="M34" s="22">
        <v>4164590</v>
      </c>
      <c r="N34" s="22">
        <v>4071393.37</v>
      </c>
      <c r="O34" s="22">
        <v>4300000</v>
      </c>
      <c r="P34" s="22">
        <v>4080000</v>
      </c>
      <c r="Q34" s="22">
        <v>4080000</v>
      </c>
      <c r="R34" s="22">
        <v>4080000</v>
      </c>
      <c r="S34" s="43" t="s">
        <v>20</v>
      </c>
      <c r="T34" s="43">
        <v>4080000</v>
      </c>
      <c r="U34" s="48">
        <v>4708000</v>
      </c>
      <c r="V34" s="48">
        <v>4900000</v>
      </c>
      <c r="W34" s="48">
        <v>5015000</v>
      </c>
      <c r="X34" s="48">
        <v>4815000</v>
      </c>
      <c r="Y34" s="48">
        <v>4855000</v>
      </c>
    </row>
    <row r="35" spans="1:25" ht="12" customHeight="1" x14ac:dyDescent="0.3">
      <c r="A35" s="27" t="s">
        <v>64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0">
        <v>2680470</v>
      </c>
      <c r="T35" s="40">
        <v>2640000</v>
      </c>
      <c r="U35" s="45">
        <v>2653360</v>
      </c>
      <c r="V35" s="45">
        <v>2629360</v>
      </c>
      <c r="W35" s="45">
        <v>2500000</v>
      </c>
      <c r="X35" s="54">
        <v>2577918.1</v>
      </c>
      <c r="Y35" s="54">
        <v>2675060</v>
      </c>
    </row>
    <row r="36" spans="1:25" ht="12" customHeight="1" x14ac:dyDescent="0.3">
      <c r="A36" s="21" t="s">
        <v>54</v>
      </c>
      <c r="B36" s="22">
        <v>1000000</v>
      </c>
      <c r="C36" s="22">
        <v>7868615</v>
      </c>
      <c r="D36" s="22">
        <v>1564495</v>
      </c>
      <c r="E36" s="22">
        <v>4826324</v>
      </c>
      <c r="F36" s="22">
        <v>906211.15</v>
      </c>
      <c r="G36" s="22">
        <v>561302</v>
      </c>
      <c r="H36" s="22">
        <v>61000</v>
      </c>
      <c r="I36" s="22">
        <v>500000</v>
      </c>
      <c r="J36" s="22">
        <v>922424</v>
      </c>
      <c r="K36" s="22" t="s">
        <v>1</v>
      </c>
      <c r="L36" s="22">
        <v>4000</v>
      </c>
      <c r="M36" s="22" t="s">
        <v>1</v>
      </c>
      <c r="N36" s="22" t="s">
        <v>1</v>
      </c>
      <c r="O36" s="22" t="s">
        <v>1</v>
      </c>
      <c r="P36" s="22" t="s">
        <v>1</v>
      </c>
      <c r="Q36" s="22" t="s">
        <v>1</v>
      </c>
      <c r="R36" s="22" t="s">
        <v>1</v>
      </c>
      <c r="S36" s="44" t="s">
        <v>1</v>
      </c>
      <c r="T36" s="35">
        <v>0</v>
      </c>
      <c r="U36" s="35" t="s">
        <v>73</v>
      </c>
      <c r="V36" s="35" t="s">
        <v>73</v>
      </c>
      <c r="W36" s="35" t="s">
        <v>73</v>
      </c>
      <c r="X36" s="35" t="s">
        <v>73</v>
      </c>
      <c r="Y36" s="35" t="s">
        <v>73</v>
      </c>
    </row>
    <row r="37" spans="1:25" s="28" customFormat="1" ht="12" customHeight="1" x14ac:dyDescent="0.3">
      <c r="A37" s="29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1">
        <v>3017001</v>
      </c>
      <c r="T37" s="41">
        <v>2921281</v>
      </c>
      <c r="U37" s="46">
        <v>3036493</v>
      </c>
      <c r="V37" s="46">
        <v>3085000</v>
      </c>
      <c r="W37" s="46">
        <v>2768480.95</v>
      </c>
      <c r="X37" s="55">
        <v>2810078.7</v>
      </c>
      <c r="Y37" s="55">
        <v>3270300</v>
      </c>
    </row>
    <row r="38" spans="1:25" ht="12" customHeight="1" x14ac:dyDescent="0.3">
      <c r="A38" s="21" t="s">
        <v>71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1</v>
      </c>
      <c r="Q38" s="22">
        <v>1000000</v>
      </c>
      <c r="R38" s="22">
        <v>65000</v>
      </c>
      <c r="S38" s="44"/>
      <c r="T38" s="35">
        <v>0</v>
      </c>
      <c r="U38" s="35">
        <v>334454</v>
      </c>
      <c r="V38" s="51">
        <v>456479.9</v>
      </c>
      <c r="W38" s="51">
        <v>1505509.9</v>
      </c>
      <c r="X38" s="51">
        <v>353567</v>
      </c>
      <c r="Y38" s="51">
        <v>489013</v>
      </c>
    </row>
    <row r="39" spans="1:25" ht="12" customHeight="1" x14ac:dyDescent="0.3">
      <c r="A39" s="9" t="s">
        <v>65</v>
      </c>
      <c r="B39" s="11" t="s">
        <v>1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1</v>
      </c>
      <c r="R39" s="11" t="s">
        <v>1</v>
      </c>
      <c r="S39" s="41" t="s">
        <v>1</v>
      </c>
      <c r="T39" s="36">
        <v>0</v>
      </c>
      <c r="U39" s="36">
        <v>0</v>
      </c>
      <c r="V39" s="36">
        <v>0</v>
      </c>
      <c r="W39" s="50">
        <v>0</v>
      </c>
      <c r="X39" s="55" t="s">
        <v>1</v>
      </c>
      <c r="Y39" s="55" t="s">
        <v>1</v>
      </c>
    </row>
    <row r="40" spans="1:25" ht="12" customHeight="1" x14ac:dyDescent="0.3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1"/>
      <c r="T40" s="36"/>
      <c r="U40" s="36"/>
      <c r="V40" s="50"/>
      <c r="W40" s="50"/>
      <c r="X40" s="50"/>
      <c r="Y40" s="50"/>
    </row>
    <row r="41" spans="1:25" ht="12" customHeight="1" x14ac:dyDescent="0.3">
      <c r="A41" s="19" t="s">
        <v>55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>
        <v>599867</v>
      </c>
      <c r="Q41" s="20">
        <v>1509157</v>
      </c>
      <c r="R41" s="20">
        <v>2885431</v>
      </c>
      <c r="S41" s="42">
        <v>3428527</v>
      </c>
      <c r="T41" s="42">
        <v>3892790</v>
      </c>
      <c r="U41" s="47">
        <v>4310111</v>
      </c>
      <c r="V41" s="47">
        <f>V42+V43+V44+V45+V46+V51</f>
        <v>823870.70000000007</v>
      </c>
      <c r="W41" s="47">
        <f>W42+W43+W44+W45+W46+W48+W50+W51</f>
        <v>885375.46</v>
      </c>
      <c r="X41" s="47">
        <f>X42+X43+X44+X45+X46+X47+X48+X49+X50+X51</f>
        <v>1148482.72</v>
      </c>
      <c r="Y41" s="47">
        <f>Y42+Y43+Y44+Y45+Y46+Y47+Y48+Y49+Y50+Y51</f>
        <v>1495459.3</v>
      </c>
    </row>
    <row r="42" spans="1:25" ht="12" customHeight="1" x14ac:dyDescent="0.3">
      <c r="A42" s="24" t="s">
        <v>13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1">
        <v>2527378</v>
      </c>
      <c r="T42" s="41">
        <v>2885753</v>
      </c>
      <c r="U42" s="46">
        <v>2718515</v>
      </c>
      <c r="V42" s="46">
        <v>655181.64</v>
      </c>
      <c r="W42" s="46">
        <v>599823.30000000005</v>
      </c>
      <c r="X42" s="55">
        <v>299105.59999999998</v>
      </c>
      <c r="Y42" s="55">
        <v>54464</v>
      </c>
    </row>
    <row r="43" spans="1:25" ht="12" customHeight="1" x14ac:dyDescent="0.3">
      <c r="A43" s="25" t="s">
        <v>14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2"/>
      <c r="M43" s="23"/>
      <c r="N43" s="23"/>
      <c r="O43" s="23"/>
      <c r="P43" s="23">
        <v>120000</v>
      </c>
      <c r="Q43" s="23">
        <v>150000</v>
      </c>
      <c r="R43" s="23">
        <v>703742</v>
      </c>
      <c r="S43" s="44">
        <v>700000</v>
      </c>
      <c r="T43" s="44">
        <v>700000</v>
      </c>
      <c r="U43" s="49">
        <v>700000</v>
      </c>
      <c r="V43" s="49">
        <v>18689.060000000001</v>
      </c>
      <c r="W43" s="49"/>
      <c r="X43" s="49">
        <v>308209</v>
      </c>
      <c r="Y43" s="49">
        <v>366535</v>
      </c>
    </row>
    <row r="44" spans="1:25" ht="12" customHeight="1" x14ac:dyDescent="0.3">
      <c r="A44" s="24" t="s">
        <v>15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21</v>
      </c>
      <c r="Q44" s="11">
        <v>50000</v>
      </c>
      <c r="R44" s="11">
        <v>55000</v>
      </c>
      <c r="S44" s="41">
        <v>60000</v>
      </c>
      <c r="T44" s="41">
        <v>156951</v>
      </c>
      <c r="U44" s="46">
        <v>149997</v>
      </c>
      <c r="V44" s="46"/>
      <c r="W44" s="46"/>
      <c r="X44" s="55"/>
      <c r="Y44" s="55"/>
    </row>
    <row r="45" spans="1:25" ht="12" customHeight="1" x14ac:dyDescent="0.3">
      <c r="A45" s="25" t="s">
        <v>16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2"/>
      <c r="M45" s="23"/>
      <c r="N45" s="23"/>
      <c r="O45" s="23"/>
      <c r="P45" s="23">
        <v>140000</v>
      </c>
      <c r="Q45" s="23">
        <v>59493</v>
      </c>
      <c r="R45" s="23">
        <v>43168</v>
      </c>
      <c r="S45" s="44">
        <v>41149</v>
      </c>
      <c r="T45" s="44">
        <v>20552</v>
      </c>
      <c r="U45" s="49">
        <v>566599</v>
      </c>
      <c r="V45" s="49"/>
      <c r="W45" s="49"/>
      <c r="X45" s="49"/>
      <c r="Y45" s="49"/>
    </row>
    <row r="46" spans="1:25" ht="12" customHeight="1" x14ac:dyDescent="0.3">
      <c r="A46" s="24" t="s">
        <v>17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1">
        <v>100000</v>
      </c>
      <c r="T46" s="41">
        <v>129534</v>
      </c>
      <c r="U46" s="46">
        <v>125000</v>
      </c>
      <c r="V46" s="46">
        <v>100000</v>
      </c>
      <c r="W46" s="46">
        <v>114596.09</v>
      </c>
      <c r="X46" s="55">
        <v>41787.31</v>
      </c>
      <c r="Y46" s="55">
        <v>40000</v>
      </c>
    </row>
    <row r="47" spans="1:25" ht="12" customHeight="1" x14ac:dyDescent="0.3">
      <c r="A47" s="25" t="s">
        <v>79</v>
      </c>
      <c r="B47" s="48"/>
      <c r="C47" s="48"/>
      <c r="D47" s="48"/>
      <c r="E47" s="48"/>
      <c r="F47" s="48"/>
      <c r="G47" s="48"/>
      <c r="H47" s="48"/>
      <c r="I47" s="48"/>
      <c r="J47" s="48"/>
      <c r="K47" s="49"/>
      <c r="L47" s="48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>
        <v>63200</v>
      </c>
      <c r="Y47" s="49"/>
    </row>
    <row r="48" spans="1:25" ht="12" customHeight="1" x14ac:dyDescent="0.3">
      <c r="A48" s="24" t="s">
        <v>77</v>
      </c>
      <c r="B48" s="45"/>
      <c r="C48" s="45"/>
      <c r="D48" s="45"/>
      <c r="E48" s="45"/>
      <c r="F48" s="45"/>
      <c r="G48" s="45"/>
      <c r="H48" s="45"/>
      <c r="I48" s="45"/>
      <c r="J48" s="45"/>
      <c r="K48" s="46"/>
      <c r="L48" s="45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>
        <v>24940</v>
      </c>
      <c r="X48" s="55"/>
      <c r="Y48" s="55"/>
    </row>
    <row r="49" spans="1:25" ht="12" customHeight="1" x14ac:dyDescent="0.3">
      <c r="A49" s="25" t="s">
        <v>83</v>
      </c>
      <c r="B49" s="48"/>
      <c r="C49" s="48"/>
      <c r="D49" s="48"/>
      <c r="E49" s="48"/>
      <c r="F49" s="48"/>
      <c r="G49" s="48"/>
      <c r="H49" s="48"/>
      <c r="I49" s="48"/>
      <c r="J49" s="48"/>
      <c r="K49" s="49"/>
      <c r="L49" s="48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>
        <v>600000</v>
      </c>
    </row>
    <row r="50" spans="1:25" s="28" customFormat="1" ht="12" customHeight="1" x14ac:dyDescent="0.3">
      <c r="A50" s="24" t="s">
        <v>78</v>
      </c>
      <c r="B50" s="45"/>
      <c r="C50" s="45"/>
      <c r="D50" s="45"/>
      <c r="E50" s="45"/>
      <c r="F50" s="45"/>
      <c r="G50" s="45"/>
      <c r="H50" s="45"/>
      <c r="I50" s="45"/>
      <c r="J50" s="45"/>
      <c r="K50" s="46"/>
      <c r="L50" s="45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>
        <v>96016.07</v>
      </c>
      <c r="X50" s="55">
        <v>204054.96</v>
      </c>
      <c r="Y50" s="55">
        <v>205472</v>
      </c>
    </row>
    <row r="51" spans="1:25" ht="12" customHeight="1" x14ac:dyDescent="0.3">
      <c r="A51" s="25" t="s">
        <v>72</v>
      </c>
      <c r="B51" s="48"/>
      <c r="C51" s="48"/>
      <c r="D51" s="48"/>
      <c r="E51" s="48"/>
      <c r="F51" s="48"/>
      <c r="G51" s="48"/>
      <c r="H51" s="48"/>
      <c r="I51" s="48"/>
      <c r="J51" s="48"/>
      <c r="K51" s="49"/>
      <c r="L51" s="48"/>
      <c r="M51" s="49"/>
      <c r="N51" s="49"/>
      <c r="O51" s="49"/>
      <c r="P51" s="49"/>
      <c r="Q51" s="49"/>
      <c r="R51" s="49"/>
      <c r="S51" s="49"/>
      <c r="T51" s="49"/>
      <c r="U51" s="49">
        <v>50000</v>
      </c>
      <c r="V51" s="49">
        <v>50000</v>
      </c>
      <c r="W51" s="49">
        <v>50000</v>
      </c>
      <c r="X51" s="49">
        <v>232125.85</v>
      </c>
      <c r="Y51" s="49">
        <v>228988.3</v>
      </c>
    </row>
    <row r="52" spans="1:25" ht="12" customHeight="1" x14ac:dyDescent="0.3">
      <c r="A52" s="26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0"/>
      <c r="M52" s="11"/>
      <c r="N52" s="11"/>
      <c r="O52" s="11"/>
      <c r="P52" s="11"/>
      <c r="Q52" s="11"/>
      <c r="R52" s="11"/>
      <c r="S52" s="41"/>
      <c r="T52" s="36"/>
      <c r="U52" s="36"/>
      <c r="V52" s="50"/>
      <c r="W52" s="50"/>
      <c r="X52" s="50"/>
      <c r="Y52" s="50"/>
    </row>
    <row r="53" spans="1:25" ht="12" customHeight="1" x14ac:dyDescent="0.3">
      <c r="A53" s="19" t="s">
        <v>84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0">
        <v>831969</v>
      </c>
      <c r="R53" s="20">
        <v>662599</v>
      </c>
      <c r="S53" s="42">
        <v>1585042.78</v>
      </c>
      <c r="T53" s="42">
        <v>1947004.56</v>
      </c>
      <c r="U53" s="47">
        <v>2503653</v>
      </c>
      <c r="V53" s="47">
        <v>2682874</v>
      </c>
      <c r="W53" s="47">
        <v>1895456</v>
      </c>
      <c r="X53" s="47">
        <v>1551369</v>
      </c>
      <c r="Y53" s="47">
        <v>1433308.15</v>
      </c>
    </row>
    <row r="54" spans="1:25" ht="12" customHeight="1" x14ac:dyDescent="0.3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0"/>
      <c r="M54" s="11"/>
      <c r="N54" s="11"/>
      <c r="O54" s="11"/>
      <c r="P54" s="11"/>
      <c r="Q54" s="11"/>
      <c r="R54" s="11"/>
      <c r="S54" s="41"/>
      <c r="T54" s="36"/>
      <c r="U54" s="36"/>
      <c r="V54" s="36"/>
      <c r="W54" s="36"/>
      <c r="X54" s="56"/>
      <c r="Y54" s="56"/>
    </row>
    <row r="55" spans="1:25" ht="12" customHeight="1" x14ac:dyDescent="0.3">
      <c r="A55" s="19" t="s">
        <v>56</v>
      </c>
      <c r="B55" s="20">
        <v>53422045</v>
      </c>
      <c r="C55" s="20">
        <v>57647942</v>
      </c>
      <c r="D55" s="20">
        <v>57235759</v>
      </c>
      <c r="E55" s="20">
        <v>55502114</v>
      </c>
      <c r="F55" s="20">
        <v>61482369.000000007</v>
      </c>
      <c r="G55" s="20">
        <v>61958015</v>
      </c>
      <c r="H55" s="20">
        <v>51902720.799999997</v>
      </c>
      <c r="I55" s="20">
        <v>53347417</v>
      </c>
      <c r="J55" s="20">
        <v>52399396</v>
      </c>
      <c r="K55" s="20">
        <v>50023062</v>
      </c>
      <c r="L55" s="20">
        <v>50601864</v>
      </c>
      <c r="M55" s="20">
        <v>55223365</v>
      </c>
      <c r="N55" s="20">
        <v>55754146.679999992</v>
      </c>
      <c r="O55" s="20">
        <v>59605029.219999999</v>
      </c>
      <c r="P55" s="20">
        <v>53680965.139999993</v>
      </c>
      <c r="Q55" s="20"/>
      <c r="R55" s="20"/>
      <c r="S55" s="42"/>
      <c r="T55" s="33"/>
      <c r="U55" s="33"/>
      <c r="V55" s="33"/>
      <c r="W55" s="33"/>
      <c r="X55" s="57"/>
      <c r="Y55" s="57"/>
    </row>
    <row r="56" spans="1:25" ht="12" customHeigh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0"/>
      <c r="T56" s="34"/>
      <c r="U56" s="34"/>
      <c r="V56" s="34"/>
      <c r="W56" s="34"/>
      <c r="X56" s="58"/>
      <c r="Y56" s="58"/>
    </row>
    <row r="57" spans="1:25" ht="12" customHeight="1" x14ac:dyDescent="0.3">
      <c r="A57" s="19" t="s">
        <v>57</v>
      </c>
      <c r="B57" s="20">
        <v>6000000</v>
      </c>
      <c r="C57" s="20">
        <v>1873084</v>
      </c>
      <c r="D57" s="20">
        <v>2746483</v>
      </c>
      <c r="E57" s="20">
        <v>3296362</v>
      </c>
      <c r="F57" s="20">
        <v>2586065</v>
      </c>
      <c r="G57" s="20">
        <v>1182059</v>
      </c>
      <c r="H57" s="20">
        <v>1296533</v>
      </c>
      <c r="I57" s="20">
        <v>2300000</v>
      </c>
      <c r="J57" s="20">
        <v>2283705</v>
      </c>
      <c r="K57" s="20">
        <v>2500000</v>
      </c>
      <c r="L57" s="20">
        <v>2617000</v>
      </c>
      <c r="M57" s="20">
        <v>2861690</v>
      </c>
      <c r="N57" s="20">
        <v>2807111.93</v>
      </c>
      <c r="O57" s="20">
        <v>2993470.04</v>
      </c>
      <c r="P57" s="20">
        <v>3040000</v>
      </c>
      <c r="Q57" s="20"/>
      <c r="R57" s="20"/>
      <c r="S57" s="42"/>
      <c r="T57" s="33"/>
      <c r="U57" s="33"/>
      <c r="V57" s="33"/>
      <c r="W57" s="33"/>
      <c r="X57" s="57"/>
      <c r="Y57" s="57"/>
    </row>
    <row r="58" spans="1:25" ht="12" customHeight="1" x14ac:dyDescent="0.3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40"/>
      <c r="T58" s="34"/>
      <c r="U58" s="34"/>
      <c r="V58" s="34"/>
      <c r="W58" s="34"/>
      <c r="X58" s="58"/>
      <c r="Y58" s="58"/>
    </row>
    <row r="59" spans="1:25" ht="12" customHeight="1" x14ac:dyDescent="0.3">
      <c r="A59" s="19" t="s">
        <v>58</v>
      </c>
      <c r="B59" s="20">
        <v>59422045</v>
      </c>
      <c r="C59" s="20">
        <v>59521026</v>
      </c>
      <c r="D59" s="20">
        <v>59982242</v>
      </c>
      <c r="E59" s="20">
        <v>58798476</v>
      </c>
      <c r="F59" s="20">
        <v>64974645.150000006</v>
      </c>
      <c r="G59" s="20">
        <v>63140074</v>
      </c>
      <c r="H59" s="20">
        <v>53199253.799999997</v>
      </c>
      <c r="I59" s="20">
        <v>55647417</v>
      </c>
      <c r="J59" s="20">
        <v>54683101</v>
      </c>
      <c r="K59" s="20">
        <v>52523062</v>
      </c>
      <c r="L59" s="20">
        <v>53218864</v>
      </c>
      <c r="M59" s="20">
        <v>58085055</v>
      </c>
      <c r="N59" s="20">
        <v>58561258.609999992</v>
      </c>
      <c r="O59" s="20">
        <v>62598499.259999998</v>
      </c>
      <c r="P59" s="20">
        <v>56720965.139999993</v>
      </c>
      <c r="Q59" s="20">
        <v>59670414</v>
      </c>
      <c r="R59" s="20">
        <v>61106003</v>
      </c>
      <c r="S59" s="42">
        <v>62236519.780000001</v>
      </c>
      <c r="T59" s="42">
        <v>63783804.560000002</v>
      </c>
      <c r="U59" s="47">
        <v>65624088</v>
      </c>
      <c r="V59" s="47">
        <f>V53+V41+V30+V19+V12+V5</f>
        <v>64499565.880000003</v>
      </c>
      <c r="W59" s="47">
        <f>W53+W41+W30+W19+W12+W5</f>
        <v>64006008.859999999</v>
      </c>
      <c r="X59" s="47">
        <f t="shared" ref="X59:Y59" si="4">X53+X41+X30+X19+X12+X5</f>
        <v>64462689.060000002</v>
      </c>
      <c r="Y59" s="47">
        <f t="shared" si="4"/>
        <v>64609845</v>
      </c>
    </row>
    <row r="60" spans="1:25" ht="12" customHeight="1" x14ac:dyDescent="0.3"/>
    <row r="61" spans="1:25" x14ac:dyDescent="0.3">
      <c r="A61" s="13" t="s">
        <v>59</v>
      </c>
    </row>
    <row r="62" spans="1:25" x14ac:dyDescent="0.3">
      <c r="A62" s="14" t="s">
        <v>6</v>
      </c>
    </row>
    <row r="63" spans="1:25" x14ac:dyDescent="0.3">
      <c r="A63" s="15" t="s">
        <v>9</v>
      </c>
    </row>
    <row r="64" spans="1:25" x14ac:dyDescent="0.3">
      <c r="A64" s="15" t="s">
        <v>7</v>
      </c>
    </row>
    <row r="65" spans="1:1" x14ac:dyDescent="0.3">
      <c r="A65" s="15" t="s">
        <v>66</v>
      </c>
    </row>
    <row r="66" spans="1:1" x14ac:dyDescent="0.3">
      <c r="A66" s="13" t="s">
        <v>67</v>
      </c>
    </row>
    <row r="67" spans="1:1" x14ac:dyDescent="0.3">
      <c r="A67" s="16" t="s">
        <v>18</v>
      </c>
    </row>
    <row r="68" spans="1:1" x14ac:dyDescent="0.3">
      <c r="A68" s="16"/>
    </row>
    <row r="70" spans="1:1" x14ac:dyDescent="0.3">
      <c r="A70" s="13" t="s">
        <v>60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i"/>
    <f:field ref="objsubject" par="" edit="true" text=""/>
    <f:field ref="objcreatedby" par="" text="Bühlmann, Monique, BLW"/>
    <f:field ref="objcreatedat" par="" text="26.12.2018 11:45:01"/>
    <f:field ref="objchangedby" par="" text="Rossi, Alessandro, BLW"/>
    <f:field ref="objmodifiedat" par="" text="04.11.2019 11:56:3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i"/>
    <f:field ref="CHPRECONFIG_1_1001_Objektname" par="" edit="true" text="2_ausgaben_qualitaets-und_absatzfoerderung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F051453-2F84-4102-AD3C-35EAA0792D50}"/>
</file>

<file path=customXml/itemProps3.xml><?xml version="1.0" encoding="utf-8"?>
<ds:datastoreItem xmlns:ds="http://schemas.openxmlformats.org/officeDocument/2006/customXml" ds:itemID="{3EA2B540-62CC-441D-8950-615185726CA9}"/>
</file>

<file path=customXml/itemProps4.xml><?xml version="1.0" encoding="utf-8"?>
<ds:datastoreItem xmlns:ds="http://schemas.openxmlformats.org/officeDocument/2006/customXml" ds:itemID="{51726354-3A0E-4A05-82BB-64523A412B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Martina De Paola BLW</cp:lastModifiedBy>
  <dcterms:created xsi:type="dcterms:W3CDTF">2011-09-15T10:17:54Z</dcterms:created>
  <dcterms:modified xsi:type="dcterms:W3CDTF">2023-06-29T11:35:51Z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2019-11-04T11:56:34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*COO.2101.101.7.1381664*</vt:lpwstr>
  </property>
  <property fmtid="{D5CDD505-2E9C-101B-9397-08002B2CF9AE}" pid="78" name="FSC#COOELAK@1.1001:RefBarCode">
    <vt:lpwstr>*COO.2101.101.4.1381594*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COO.2101.101.7.1381664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