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adb.intra.admin.ch\userhome$\BLW-01\U80776932\config\Desktop\"/>
    </mc:Choice>
  </mc:AlternateContent>
  <xr:revisionPtr revIDLastSave="0" documentId="13_ncr:1_{708A71A4-2FF8-4D56-8211-2057F14DBDC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 2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1" i="1" l="1"/>
  <c r="Y59" i="1" s="1"/>
  <c r="X41" i="1"/>
  <c r="Y30" i="1"/>
  <c r="X30" i="1"/>
  <c r="X59" i="1" s="1"/>
  <c r="Y19" i="1"/>
  <c r="X19" i="1"/>
  <c r="Y12" i="1"/>
  <c r="X12" i="1"/>
  <c r="Y5" i="1"/>
  <c r="X5" i="1"/>
  <c r="W41" i="1" l="1"/>
  <c r="V41" i="1"/>
  <c r="W30" i="1"/>
  <c r="V30" i="1"/>
  <c r="W19" i="1"/>
  <c r="V19" i="1"/>
  <c r="W12" i="1"/>
  <c r="V12" i="1"/>
  <c r="W5" i="1"/>
  <c r="V5" i="1"/>
  <c r="W59" i="1" l="1"/>
  <c r="V59" i="1"/>
  <c r="N30" i="1"/>
  <c r="L30" i="1"/>
  <c r="H30" i="1"/>
  <c r="G30" i="1"/>
  <c r="F30" i="1"/>
  <c r="E30" i="1"/>
  <c r="D30" i="1"/>
  <c r="C30" i="1"/>
  <c r="B30" i="1"/>
  <c r="K5" i="1"/>
  <c r="L5" i="1"/>
  <c r="M5" i="1"/>
  <c r="K12" i="1"/>
  <c r="L12" i="1"/>
  <c r="M12" i="1"/>
  <c r="K19" i="1"/>
  <c r="L19" i="1"/>
  <c r="M19" i="1"/>
</calcChain>
</file>

<file path=xl/sharedStrings.xml><?xml version="1.0" encoding="utf-8"?>
<sst xmlns="http://schemas.openxmlformats.org/spreadsheetml/2006/main" count="256" uniqueCount="86">
  <si>
    <t>--</t>
  </si>
  <si>
    <t>Comptes 2010</t>
  </si>
  <si>
    <t>Comptes 2011</t>
  </si>
  <si>
    <t>Comptes 2012</t>
  </si>
  <si>
    <t xml:space="preserve">Fromage Suisse / Etranger </t>
  </si>
  <si>
    <t>2 Montant supplémentaire pour l'exportation de fromage en raison du franc fort</t>
  </si>
  <si>
    <t>Légumes</t>
  </si>
  <si>
    <t>4 Jusqu’en 2003 prélevé sur le fonds viticole</t>
  </si>
  <si>
    <t>Agritourisme</t>
  </si>
  <si>
    <t>Animaux sur pied (bovins, chevaux, chèvres)</t>
  </si>
  <si>
    <t>3 Compris dans les légumes jusqu'en 2007</t>
  </si>
  <si>
    <t>Dépenses Promotion de la qualité et des ventes</t>
  </si>
  <si>
    <t>Comptes 2013</t>
  </si>
  <si>
    <t>Mesures concernant plusieurs SPM (bio, PI, AOP/IGP)</t>
  </si>
  <si>
    <t>Projets suprarégionaux</t>
  </si>
  <si>
    <t>Fromage</t>
  </si>
  <si>
    <t>Viande</t>
  </si>
  <si>
    <t>Plantes ornementales</t>
  </si>
  <si>
    <t>Produits bio</t>
  </si>
  <si>
    <t>Génétique bovine</t>
  </si>
  <si>
    <t>7 Jusqu'en 2013 à titre de projets pilotes</t>
  </si>
  <si>
    <t>4 080 000</t>
  </si>
  <si>
    <t xml:space="preserve">                                    -  </t>
  </si>
  <si>
    <t>Secteurs / domaine de produit-marché</t>
  </si>
  <si>
    <t>Comptes 1999</t>
  </si>
  <si>
    <t>Comptes 2000</t>
  </si>
  <si>
    <t>Comptes 2001</t>
  </si>
  <si>
    <t>Comptes 2002</t>
  </si>
  <si>
    <t>Comptes 2003</t>
  </si>
  <si>
    <t>Comptes 2004</t>
  </si>
  <si>
    <t>Comptes 2005</t>
  </si>
  <si>
    <t>Comptes 2006</t>
  </si>
  <si>
    <t>Comptes 2007</t>
  </si>
  <si>
    <t>Comptes 2008</t>
  </si>
  <si>
    <r>
      <t>Comptes 2009</t>
    </r>
    <r>
      <rPr>
        <b/>
        <vertAlign val="superscript"/>
        <sz val="9"/>
        <color theme="1"/>
        <rFont val="Calibri"/>
        <family val="2"/>
        <scheme val="minor"/>
      </rPr>
      <t xml:space="preserve"> </t>
    </r>
  </si>
  <si>
    <t>fr.</t>
  </si>
  <si>
    <t>Production laitière</t>
  </si>
  <si>
    <t>Fromage, étranger</t>
  </si>
  <si>
    <t>Fromage, Suisse</t>
  </si>
  <si>
    <t xml:space="preserve">Lait et beurre </t>
  </si>
  <si>
    <r>
      <t xml:space="preserve">Montant supplémentaire pour l'exportation de fromage </t>
    </r>
    <r>
      <rPr>
        <vertAlign val="superscript"/>
        <sz val="9"/>
        <rFont val="Calibri"/>
        <family val="2"/>
        <scheme val="minor"/>
      </rPr>
      <t>2</t>
    </r>
  </si>
  <si>
    <t>Production animale</t>
  </si>
  <si>
    <t>Œufs</t>
  </si>
  <si>
    <t>Poissons</t>
  </si>
  <si>
    <t>Miel</t>
  </si>
  <si>
    <t>Production végétale</t>
  </si>
  <si>
    <r>
      <t xml:space="preserve">Champignons </t>
    </r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</t>
    </r>
  </si>
  <si>
    <t>Fruits</t>
  </si>
  <si>
    <t>Céréales</t>
  </si>
  <si>
    <t>Pommes de terre</t>
  </si>
  <si>
    <t>Oléagineux</t>
  </si>
  <si>
    <t>Plantes d’ornement</t>
  </si>
  <si>
    <r>
      <t xml:space="preserve">Vin </t>
    </r>
    <r>
      <rPr>
        <vertAlign val="superscript"/>
        <sz val="9"/>
        <color theme="1"/>
        <rFont val="Calibri"/>
        <family val="2"/>
        <scheme val="minor"/>
      </rPr>
      <t>4</t>
    </r>
  </si>
  <si>
    <t>Semences</t>
  </si>
  <si>
    <t>Mesures communes</t>
  </si>
  <si>
    <t>Petits projets et sponsoring</t>
  </si>
  <si>
    <r>
      <t>Initiative d'exportation</t>
    </r>
    <r>
      <rPr>
        <b/>
        <vertAlign val="superscript"/>
        <sz val="9"/>
        <rFont val="Calibri"/>
        <family val="2"/>
        <scheme val="minor"/>
      </rPr>
      <t>7</t>
    </r>
  </si>
  <si>
    <t>Niveau national</t>
  </si>
  <si>
    <r>
      <t xml:space="preserve">Niveau régional </t>
    </r>
    <r>
      <rPr>
        <b/>
        <vertAlign val="superscript"/>
        <sz val="9"/>
        <color theme="1"/>
        <rFont val="Calibri"/>
        <family val="2"/>
        <scheme val="minor"/>
      </rPr>
      <t xml:space="preserve"> </t>
    </r>
  </si>
  <si>
    <t>Total</t>
  </si>
  <si>
    <t>1 Décompte final encore ouvert dans certains cas</t>
  </si>
  <si>
    <t>Source: OFAG</t>
  </si>
  <si>
    <t>Comptes 2014</t>
  </si>
  <si>
    <t>Montagne et alpage</t>
  </si>
  <si>
    <t>5 Jusqu’en 2003 mentionné sous mesures communes</t>
  </si>
  <si>
    <t>6 A partir de 2014 selon l'article 12 de l'ordonnance sur la promotion des ventes de produits agricoles OPVA</t>
  </si>
  <si>
    <r>
      <t xml:space="preserve">Projets pilotes, étranger </t>
    </r>
    <r>
      <rPr>
        <vertAlign val="superscript"/>
        <sz val="9"/>
        <color theme="1"/>
        <rFont val="Calibri"/>
        <family val="2"/>
        <scheme val="minor"/>
      </rPr>
      <t>6</t>
    </r>
  </si>
  <si>
    <r>
      <t xml:space="preserve">Relations publiques </t>
    </r>
    <r>
      <rPr>
        <vertAlign val="superscript"/>
        <sz val="9"/>
        <color theme="1"/>
        <rFont val="Calibri"/>
        <family val="2"/>
        <scheme val="minor"/>
      </rPr>
      <t xml:space="preserve">5 </t>
    </r>
  </si>
  <si>
    <t>Autres secteurs</t>
  </si>
  <si>
    <t>Fr.</t>
  </si>
  <si>
    <t>Comptes 2016</t>
  </si>
  <si>
    <t>Comptes 2015</t>
  </si>
  <si>
    <t>Comptes 2017</t>
  </si>
  <si>
    <t>-</t>
  </si>
  <si>
    <t>Inspections des exportations et entraide judiciaire</t>
  </si>
  <si>
    <t>Projets complémentaires</t>
  </si>
  <si>
    <t>Comptes 2018</t>
  </si>
  <si>
    <t>Comptes 2019</t>
  </si>
  <si>
    <t>Marketing pour la Chine basé sur un bruit de fond médiatique</t>
  </si>
  <si>
    <t>Plateforme pour les exportations agricoles</t>
  </si>
  <si>
    <t>Vin</t>
  </si>
  <si>
    <t>Comptes 2020</t>
  </si>
  <si>
    <t>Comptes 2021</t>
  </si>
  <si>
    <r>
      <t>Comptes 2022</t>
    </r>
    <r>
      <rPr>
        <b/>
        <vertAlign val="superscript"/>
        <sz val="9"/>
        <rFont val="Calibri"/>
        <family val="2"/>
        <scheme val="minor"/>
      </rPr>
      <t>1</t>
    </r>
  </si>
  <si>
    <t>Bio Suisse</t>
  </si>
  <si>
    <t>Promotion de la qualité et de la durabilité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</si>
</sst>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##\ ###\ ##0"/>
    <numFmt numFmtId="165" formatCode="#\ ###\ ##0"/>
    <numFmt numFmtId="166" formatCode="_ * #,##0_ ;_ * \-#,##0_ ;_ * &quot;-&quot;??_ ;_ @_ "/>
  </numFmts>
  <fonts count="24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rgb="FF3F3F3F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CA5C4"/>
        <bgColor indexed="64"/>
      </patternFill>
    </fill>
    <fill>
      <patternFill patternType="solid">
        <fgColor rgb="FFD6D3E1"/>
        <bgColor indexed="64"/>
      </patternFill>
    </fill>
    <fill>
      <patternFill patternType="solid">
        <fgColor rgb="FFF2F2F2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4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/>
    <xf numFmtId="43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5" borderId="6" applyNumberFormat="0" applyAlignment="0" applyProtection="0"/>
    <xf numFmtId="0" fontId="18" fillId="6" borderId="0" applyNumberFormat="0" applyBorder="0" applyAlignment="0" applyProtection="0"/>
    <xf numFmtId="0" fontId="16" fillId="7" borderId="0" applyNumberFormat="0" applyBorder="0" applyAlignment="0" applyProtection="0"/>
    <xf numFmtId="43" fontId="16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3" fillId="0" borderId="0"/>
    <xf numFmtId="0" fontId="3" fillId="0" borderId="0"/>
    <xf numFmtId="0" fontId="16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0" fillId="8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</cellStyleXfs>
  <cellXfs count="67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0" xfId="0" applyFont="1" applyBorder="1"/>
    <xf numFmtId="164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/>
    <xf numFmtId="164" fontId="4" fillId="0" borderId="0" xfId="0" applyNumberFormat="1" applyFont="1" applyFill="1" applyBorder="1" applyAlignment="1">
      <alignment horizontal="right"/>
    </xf>
    <xf numFmtId="0" fontId="6" fillId="0" borderId="0" xfId="0" applyFont="1"/>
    <xf numFmtId="0" fontId="11" fillId="0" borderId="0" xfId="0" applyFont="1"/>
    <xf numFmtId="0" fontId="11" fillId="0" borderId="3" xfId="0" applyFont="1" applyBorder="1"/>
    <xf numFmtId="0" fontId="12" fillId="0" borderId="3" xfId="0" applyFont="1" applyBorder="1"/>
    <xf numFmtId="165" fontId="12" fillId="0" borderId="3" xfId="0" applyNumberFormat="1" applyFont="1" applyFill="1" applyBorder="1" applyAlignment="1">
      <alignment horizontal="right"/>
    </xf>
    <xf numFmtId="165" fontId="12" fillId="0" borderId="3" xfId="0" quotePrefix="1" applyNumberFormat="1" applyFont="1" applyFill="1" applyBorder="1" applyAlignment="1">
      <alignment horizontal="right"/>
    </xf>
    <xf numFmtId="0" fontId="12" fillId="0" borderId="3" xfId="0" applyFont="1" applyBorder="1" applyAlignment="1">
      <alignment wrapText="1"/>
    </xf>
    <xf numFmtId="0" fontId="15" fillId="0" borderId="0" xfId="0" applyFont="1"/>
    <xf numFmtId="0" fontId="15" fillId="2" borderId="0" xfId="0" applyFont="1" applyFill="1" applyBorder="1"/>
    <xf numFmtId="0" fontId="15" fillId="0" borderId="0" xfId="0" applyFont="1" applyFill="1" applyBorder="1"/>
    <xf numFmtId="0" fontId="6" fillId="0" borderId="0" xfId="0" applyFont="1" applyFill="1"/>
    <xf numFmtId="0" fontId="1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3" xfId="0" applyFont="1" applyFill="1" applyBorder="1"/>
    <xf numFmtId="165" fontId="7" fillId="3" borderId="3" xfId="0" applyNumberFormat="1" applyFont="1" applyFill="1" applyBorder="1" applyAlignment="1">
      <alignment horizontal="right"/>
    </xf>
    <xf numFmtId="0" fontId="12" fillId="4" borderId="3" xfId="0" applyFont="1" applyFill="1" applyBorder="1"/>
    <xf numFmtId="165" fontId="12" fillId="4" borderId="3" xfId="0" applyNumberFormat="1" applyFont="1" applyFill="1" applyBorder="1" applyAlignment="1">
      <alignment horizontal="right"/>
    </xf>
    <xf numFmtId="165" fontId="12" fillId="4" borderId="3" xfId="0" quotePrefix="1" applyNumberFormat="1" applyFont="1" applyFill="1" applyBorder="1" applyAlignment="1">
      <alignment horizontal="right"/>
    </xf>
    <xf numFmtId="0" fontId="12" fillId="0" borderId="3" xfId="1" applyFont="1" applyFill="1" applyBorder="1"/>
    <xf numFmtId="0" fontId="12" fillId="4" borderId="3" xfId="1" applyFont="1" applyFill="1" applyBorder="1"/>
    <xf numFmtId="0" fontId="15" fillId="0" borderId="3" xfId="1" applyFont="1" applyFill="1" applyBorder="1"/>
    <xf numFmtId="0" fontId="7" fillId="4" borderId="3" xfId="0" applyFont="1" applyFill="1" applyBorder="1"/>
    <xf numFmtId="0" fontId="12" fillId="0" borderId="3" xfId="0" applyFont="1" applyFill="1" applyBorder="1"/>
    <xf numFmtId="0" fontId="12" fillId="0" borderId="3" xfId="0" applyFont="1" applyFill="1" applyBorder="1" applyAlignment="1">
      <alignment wrapText="1"/>
    </xf>
    <xf numFmtId="0" fontId="11" fillId="0" borderId="0" xfId="0" applyFont="1"/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166" fontId="12" fillId="0" borderId="3" xfId="13" applyNumberFormat="1" applyFont="1" applyFill="1" applyBorder="1" applyAlignment="1">
      <alignment horizontal="right"/>
    </xf>
    <xf numFmtId="166" fontId="12" fillId="4" borderId="3" xfId="13" quotePrefix="1" applyNumberFormat="1" applyFont="1" applyFill="1" applyBorder="1" applyAlignment="1">
      <alignment horizontal="right"/>
    </xf>
    <xf numFmtId="166" fontId="12" fillId="0" borderId="3" xfId="13" quotePrefix="1" applyNumberFormat="1" applyFont="1" applyFill="1" applyBorder="1" applyAlignment="1">
      <alignment horizontal="right"/>
    </xf>
    <xf numFmtId="166" fontId="6" fillId="0" borderId="0" xfId="13" applyNumberFormat="1" applyFont="1"/>
    <xf numFmtId="166" fontId="12" fillId="4" borderId="3" xfId="13" applyNumberFormat="1" applyFont="1" applyFill="1" applyBorder="1" applyAlignment="1">
      <alignment horizontal="right"/>
    </xf>
    <xf numFmtId="0" fontId="0" fillId="0" borderId="0" xfId="0"/>
    <xf numFmtId="165" fontId="12" fillId="0" borderId="3" xfId="0" applyNumberFormat="1" applyFont="1" applyFill="1" applyBorder="1" applyAlignment="1">
      <alignment horizontal="right"/>
    </xf>
    <xf numFmtId="165" fontId="12" fillId="0" borderId="3" xfId="0" quotePrefix="1" applyNumberFormat="1" applyFont="1" applyFill="1" applyBorder="1" applyAlignment="1">
      <alignment horizontal="right"/>
    </xf>
    <xf numFmtId="165" fontId="7" fillId="3" borderId="3" xfId="0" applyNumberFormat="1" applyFont="1" applyFill="1" applyBorder="1" applyAlignment="1">
      <alignment horizontal="right"/>
    </xf>
    <xf numFmtId="165" fontId="12" fillId="4" borderId="3" xfId="0" applyNumberFormat="1" applyFont="1" applyFill="1" applyBorder="1" applyAlignment="1">
      <alignment horizontal="right"/>
    </xf>
    <xf numFmtId="165" fontId="12" fillId="4" borderId="3" xfId="0" quotePrefix="1" applyNumberFormat="1" applyFont="1" applyFill="1" applyBorder="1" applyAlignment="1">
      <alignment horizontal="right"/>
    </xf>
    <xf numFmtId="0" fontId="6" fillId="0" borderId="0" xfId="0" applyFont="1"/>
    <xf numFmtId="0" fontId="0" fillId="0" borderId="0" xfId="0"/>
    <xf numFmtId="165" fontId="12" fillId="0" borderId="3" xfId="0" applyNumberFormat="1" applyFont="1" applyFill="1" applyBorder="1" applyAlignment="1">
      <alignment horizontal="right"/>
    </xf>
    <xf numFmtId="165" fontId="12" fillId="0" borderId="3" xfId="0" quotePrefix="1" applyNumberFormat="1" applyFont="1" applyFill="1" applyBorder="1" applyAlignment="1">
      <alignment horizontal="right"/>
    </xf>
    <xf numFmtId="165" fontId="7" fillId="3" borderId="3" xfId="0" applyNumberFormat="1" applyFont="1" applyFill="1" applyBorder="1" applyAlignment="1">
      <alignment horizontal="right"/>
    </xf>
    <xf numFmtId="165" fontId="12" fillId="4" borderId="3" xfId="0" applyNumberFormat="1" applyFont="1" applyFill="1" applyBorder="1" applyAlignment="1">
      <alignment horizontal="right"/>
    </xf>
    <xf numFmtId="165" fontId="12" fillId="4" borderId="3" xfId="0" quotePrefix="1" applyNumberFormat="1" applyFont="1" applyFill="1" applyBorder="1" applyAlignment="1">
      <alignment horizontal="right"/>
    </xf>
    <xf numFmtId="166" fontId="12" fillId="0" borderId="3" xfId="35" applyNumberFormat="1" applyFont="1" applyFill="1" applyBorder="1" applyAlignment="1">
      <alignment horizontal="right"/>
    </xf>
    <xf numFmtId="166" fontId="12" fillId="4" borderId="3" xfId="35" quotePrefix="1" applyNumberFormat="1" applyFont="1" applyFill="1" applyBorder="1" applyAlignment="1">
      <alignment horizontal="right"/>
    </xf>
    <xf numFmtId="166" fontId="12" fillId="0" borderId="3" xfId="35" quotePrefix="1" applyNumberFormat="1" applyFont="1" applyFill="1" applyBorder="1" applyAlignment="1">
      <alignment horizontal="right"/>
    </xf>
    <xf numFmtId="166" fontId="12" fillId="4" borderId="3" xfId="35" applyNumberFormat="1" applyFont="1" applyFill="1" applyBorder="1" applyAlignment="1">
      <alignment horizontal="right"/>
    </xf>
    <xf numFmtId="165" fontId="12" fillId="4" borderId="3" xfId="35" quotePrefix="1" applyNumberFormat="1" applyFont="1" applyFill="1" applyBorder="1" applyAlignment="1">
      <alignment horizontal="right"/>
    </xf>
    <xf numFmtId="166" fontId="22" fillId="0" borderId="3" xfId="13" quotePrefix="1" applyNumberFormat="1" applyFont="1" applyFill="1" applyBorder="1" applyAlignment="1">
      <alignment horizontal="right"/>
    </xf>
    <xf numFmtId="165" fontId="12" fillId="4" borderId="3" xfId="13" quotePrefix="1" applyNumberFormat="1" applyFont="1" applyFill="1" applyBorder="1" applyAlignment="1">
      <alignment horizontal="right"/>
    </xf>
    <xf numFmtId="165" fontId="12" fillId="0" borderId="3" xfId="0" applyNumberFormat="1" applyFont="1" applyBorder="1" applyAlignment="1">
      <alignment horizontal="right"/>
    </xf>
    <xf numFmtId="165" fontId="12" fillId="0" borderId="3" xfId="0" quotePrefix="1" applyNumberFormat="1" applyFont="1" applyBorder="1" applyAlignment="1">
      <alignment horizontal="right"/>
    </xf>
    <xf numFmtId="165" fontId="22" fillId="0" borderId="3" xfId="0" quotePrefix="1" applyNumberFormat="1" applyFont="1" applyBorder="1" applyAlignment="1">
      <alignment horizontal="right"/>
    </xf>
    <xf numFmtId="165" fontId="23" fillId="3" borderId="3" xfId="0" applyNumberFormat="1" applyFont="1" applyFill="1" applyBorder="1" applyAlignment="1">
      <alignment horizontal="right"/>
    </xf>
    <xf numFmtId="165" fontId="22" fillId="0" borderId="3" xfId="0" applyNumberFormat="1" applyFont="1" applyBorder="1" applyAlignment="1">
      <alignment horizontal="right"/>
    </xf>
    <xf numFmtId="0" fontId="7" fillId="3" borderId="1" xfId="0" applyFont="1" applyFill="1" applyBorder="1" applyAlignment="1">
      <alignment horizontal="left" vertical="top"/>
    </xf>
    <xf numFmtId="0" fontId="10" fillId="3" borderId="2" xfId="0" applyFont="1" applyFill="1" applyBorder="1" applyAlignment="1">
      <alignment vertical="top"/>
    </xf>
  </cellXfs>
  <cellStyles count="104">
    <cellStyle name="20 % - Akzent3 2" xfId="18" xr:uid="{00000000-0005-0000-0000-000000000000}"/>
    <cellStyle name="Akzent3 2" xfId="17" xr:uid="{00000000-0005-0000-0000-000001000000}"/>
    <cellStyle name="Ausgabe 2" xfId="16" xr:uid="{00000000-0005-0000-0000-000002000000}"/>
    <cellStyle name="Komma 10" xfId="57" xr:uid="{00000000-0005-0000-0000-000003000000}"/>
    <cellStyle name="Komma 10 2" xfId="90" xr:uid="{00000000-0005-0000-0000-000004000000}"/>
    <cellStyle name="Komma 2" xfId="4" xr:uid="{00000000-0005-0000-0000-000005000000}"/>
    <cellStyle name="Komma 2 2" xfId="5" xr:uid="{00000000-0005-0000-0000-000006000000}"/>
    <cellStyle name="Komma 2 2 2" xfId="31" xr:uid="{00000000-0005-0000-0000-000007000000}"/>
    <cellStyle name="Komma 2 2 2 2" xfId="69" xr:uid="{00000000-0005-0000-0000-000008000000}"/>
    <cellStyle name="Komma 2 2 2 2 2" xfId="99" xr:uid="{00000000-0005-0000-0000-000009000000}"/>
    <cellStyle name="Komma 2 2 3" xfId="59" xr:uid="{00000000-0005-0000-0000-00000A000000}"/>
    <cellStyle name="Komma 2 2 3 2" xfId="92" xr:uid="{00000000-0005-0000-0000-00000B000000}"/>
    <cellStyle name="Komma 2 2 4" xfId="40" xr:uid="{00000000-0005-0000-0000-00000C000000}"/>
    <cellStyle name="Komma 2 2 4 2" xfId="84" xr:uid="{00000000-0005-0000-0000-00000D000000}"/>
    <cellStyle name="Komma 2 2 5" xfId="23" xr:uid="{00000000-0005-0000-0000-00000E000000}"/>
    <cellStyle name="Komma 2 3" xfId="30" xr:uid="{00000000-0005-0000-0000-00000F000000}"/>
    <cellStyle name="Komma 2 3 2" xfId="76" xr:uid="{00000000-0005-0000-0000-000010000000}"/>
    <cellStyle name="Komma 2 3 3" xfId="66" xr:uid="{00000000-0005-0000-0000-000011000000}"/>
    <cellStyle name="Komma 2 3 4" xfId="54" xr:uid="{00000000-0005-0000-0000-000012000000}"/>
    <cellStyle name="Komma 2 4" xfId="56" xr:uid="{00000000-0005-0000-0000-000013000000}"/>
    <cellStyle name="Komma 2 4 2" xfId="78" xr:uid="{00000000-0005-0000-0000-000014000000}"/>
    <cellStyle name="Komma 2 5" xfId="68" xr:uid="{00000000-0005-0000-0000-000015000000}"/>
    <cellStyle name="Komma 2 5 2" xfId="98" xr:uid="{00000000-0005-0000-0000-000016000000}"/>
    <cellStyle name="Komma 2 6" xfId="81" xr:uid="{00000000-0005-0000-0000-000017000000}"/>
    <cellStyle name="Komma 2 7" xfId="58" xr:uid="{00000000-0005-0000-0000-000018000000}"/>
    <cellStyle name="Komma 2 7 2" xfId="91" xr:uid="{00000000-0005-0000-0000-000019000000}"/>
    <cellStyle name="Komma 2 8" xfId="39" xr:uid="{00000000-0005-0000-0000-00001A000000}"/>
    <cellStyle name="Komma 2 8 2" xfId="83" xr:uid="{00000000-0005-0000-0000-00001B000000}"/>
    <cellStyle name="Komma 2 9" xfId="22" xr:uid="{00000000-0005-0000-0000-00001C000000}"/>
    <cellStyle name="Komma 3" xfId="6" xr:uid="{00000000-0005-0000-0000-00001D000000}"/>
    <cellStyle name="Komma 3 2" xfId="32" xr:uid="{00000000-0005-0000-0000-00001E000000}"/>
    <cellStyle name="Komma 3 2 2" xfId="70" xr:uid="{00000000-0005-0000-0000-00001F000000}"/>
    <cellStyle name="Komma 3 3" xfId="60" xr:uid="{00000000-0005-0000-0000-000020000000}"/>
    <cellStyle name="Komma 3 4" xfId="41" xr:uid="{00000000-0005-0000-0000-000021000000}"/>
    <cellStyle name="Komma 3 5" xfId="24" xr:uid="{00000000-0005-0000-0000-000022000000}"/>
    <cellStyle name="Komma 4" xfId="7" xr:uid="{00000000-0005-0000-0000-000023000000}"/>
    <cellStyle name="Komma 4 2" xfId="33" xr:uid="{00000000-0005-0000-0000-000024000000}"/>
    <cellStyle name="Komma 4 2 2" xfId="71" xr:uid="{00000000-0005-0000-0000-000025000000}"/>
    <cellStyle name="Komma 4 2 2 2" xfId="100" xr:uid="{00000000-0005-0000-0000-000026000000}"/>
    <cellStyle name="Komma 4 3" xfId="61" xr:uid="{00000000-0005-0000-0000-000027000000}"/>
    <cellStyle name="Komma 4 3 2" xfId="93" xr:uid="{00000000-0005-0000-0000-000028000000}"/>
    <cellStyle name="Komma 4 4" xfId="42" xr:uid="{00000000-0005-0000-0000-000029000000}"/>
    <cellStyle name="Komma 4 4 2" xfId="85" xr:uid="{00000000-0005-0000-0000-00002A000000}"/>
    <cellStyle name="Komma 4 5" xfId="25" xr:uid="{00000000-0005-0000-0000-00002B000000}"/>
    <cellStyle name="Komma 5" xfId="8" xr:uid="{00000000-0005-0000-0000-00002C000000}"/>
    <cellStyle name="Komma 5 2" xfId="34" xr:uid="{00000000-0005-0000-0000-00002D000000}"/>
    <cellStyle name="Komma 5 2 2" xfId="72" xr:uid="{00000000-0005-0000-0000-00002E000000}"/>
    <cellStyle name="Komma 5 2 2 2" xfId="101" xr:uid="{00000000-0005-0000-0000-00002F000000}"/>
    <cellStyle name="Komma 5 3" xfId="62" xr:uid="{00000000-0005-0000-0000-000030000000}"/>
    <cellStyle name="Komma 5 3 2" xfId="94" xr:uid="{00000000-0005-0000-0000-000031000000}"/>
    <cellStyle name="Komma 5 4" xfId="43" xr:uid="{00000000-0005-0000-0000-000032000000}"/>
    <cellStyle name="Komma 5 4 2" xfId="86" xr:uid="{00000000-0005-0000-0000-000033000000}"/>
    <cellStyle name="Komma 5 5" xfId="26" xr:uid="{00000000-0005-0000-0000-000034000000}"/>
    <cellStyle name="Komma 6" xfId="3" xr:uid="{00000000-0005-0000-0000-000035000000}"/>
    <cellStyle name="Komma 6 2" xfId="29" xr:uid="{00000000-0005-0000-0000-000036000000}"/>
    <cellStyle name="Komma 6 2 2" xfId="75" xr:uid="{00000000-0005-0000-0000-000037000000}"/>
    <cellStyle name="Komma 6 3" xfId="65" xr:uid="{00000000-0005-0000-0000-000038000000}"/>
    <cellStyle name="Komma 6 4" xfId="50" xr:uid="{00000000-0005-0000-0000-000039000000}"/>
    <cellStyle name="Komma 6 5" xfId="21" xr:uid="{00000000-0005-0000-0000-00003A000000}"/>
    <cellStyle name="Komma 7" xfId="19" xr:uid="{00000000-0005-0000-0000-00003B000000}"/>
    <cellStyle name="Komma 7 2" xfId="36" xr:uid="{00000000-0005-0000-0000-00003C000000}"/>
    <cellStyle name="Komma 7 2 2" xfId="77" xr:uid="{00000000-0005-0000-0000-00003D000000}"/>
    <cellStyle name="Komma 7 3" xfId="55" xr:uid="{00000000-0005-0000-0000-00003E000000}"/>
    <cellStyle name="Komma 7 4" xfId="27" xr:uid="{00000000-0005-0000-0000-00003F000000}"/>
    <cellStyle name="Komma 8" xfId="13" xr:uid="{00000000-0005-0000-0000-000040000000}"/>
    <cellStyle name="Komma 8 2" xfId="67" xr:uid="{00000000-0005-0000-0000-000041000000}"/>
    <cellStyle name="Komma 8 2 2" xfId="97" xr:uid="{00000000-0005-0000-0000-000042000000}"/>
    <cellStyle name="Komma 8 3" xfId="35" xr:uid="{00000000-0005-0000-0000-000043000000}"/>
    <cellStyle name="Komma 9" xfId="79" xr:uid="{00000000-0005-0000-0000-000044000000}"/>
    <cellStyle name="Normale 2" xfId="38" xr:uid="{00000000-0005-0000-0000-000045000000}"/>
    <cellStyle name="Normale 2 2" xfId="82" xr:uid="{00000000-0005-0000-0000-000046000000}"/>
    <cellStyle name="Prozent 2" xfId="9" xr:uid="{00000000-0005-0000-0000-000047000000}"/>
    <cellStyle name="Prozent 2 2" xfId="14" xr:uid="{00000000-0005-0000-0000-000048000000}"/>
    <cellStyle name="Prozent 2 3" xfId="44" xr:uid="{00000000-0005-0000-0000-000049000000}"/>
    <cellStyle name="Prozent 3" xfId="15" xr:uid="{00000000-0005-0000-0000-00004A000000}"/>
    <cellStyle name="Prozent 3 2" xfId="51" xr:uid="{00000000-0005-0000-0000-00004B000000}"/>
    <cellStyle name="Schlecht 2" xfId="52" xr:uid="{00000000-0005-0000-0000-00004C000000}"/>
    <cellStyle name="Standard" xfId="0" builtinId="0"/>
    <cellStyle name="Standard 2" xfId="10" xr:uid="{00000000-0005-0000-0000-00004E000000}"/>
    <cellStyle name="Standard 2 2" xfId="11" xr:uid="{00000000-0005-0000-0000-00004F000000}"/>
    <cellStyle name="Standard 2 2 2" xfId="46" xr:uid="{00000000-0005-0000-0000-000050000000}"/>
    <cellStyle name="Standard 2 3" xfId="1" xr:uid="{00000000-0005-0000-0000-000051000000}"/>
    <cellStyle name="Standard 2 3 2" xfId="73" xr:uid="{00000000-0005-0000-0000-000052000000}"/>
    <cellStyle name="Standard 2 3 2 2" xfId="102" xr:uid="{00000000-0005-0000-0000-000053000000}"/>
    <cellStyle name="Standard 2 3 3" xfId="63" xr:uid="{00000000-0005-0000-0000-000054000000}"/>
    <cellStyle name="Standard 2 3 3 2" xfId="95" xr:uid="{00000000-0005-0000-0000-000055000000}"/>
    <cellStyle name="Standard 2 3 4" xfId="47" xr:uid="{00000000-0005-0000-0000-000056000000}"/>
    <cellStyle name="Standard 2 3 4 2" xfId="87" xr:uid="{00000000-0005-0000-0000-000057000000}"/>
    <cellStyle name="Standard 2 4" xfId="53" xr:uid="{00000000-0005-0000-0000-000058000000}"/>
    <cellStyle name="Standard 2 4 2" xfId="89" xr:uid="{00000000-0005-0000-0000-000059000000}"/>
    <cellStyle name="Standard 2 5" xfId="80" xr:uid="{00000000-0005-0000-0000-00005A000000}"/>
    <cellStyle name="Standard 2 6" xfId="45" xr:uid="{00000000-0005-0000-0000-00005B000000}"/>
    <cellStyle name="Standard 3" xfId="12" xr:uid="{00000000-0005-0000-0000-00005C000000}"/>
    <cellStyle name="Standard 3 2" xfId="74" xr:uid="{00000000-0005-0000-0000-00005D000000}"/>
    <cellStyle name="Standard 3 2 2" xfId="103" xr:uid="{00000000-0005-0000-0000-00005E000000}"/>
    <cellStyle name="Standard 3 3" xfId="64" xr:uid="{00000000-0005-0000-0000-00005F000000}"/>
    <cellStyle name="Standard 3 3 2" xfId="96" xr:uid="{00000000-0005-0000-0000-000060000000}"/>
    <cellStyle name="Standard 3 4" xfId="48" xr:uid="{00000000-0005-0000-0000-000061000000}"/>
    <cellStyle name="Standard 3 4 2" xfId="88" xr:uid="{00000000-0005-0000-0000-000062000000}"/>
    <cellStyle name="Standard 4" xfId="2" xr:uid="{00000000-0005-0000-0000-000063000000}"/>
    <cellStyle name="Standard 4 2" xfId="20" xr:uid="{00000000-0005-0000-0000-000064000000}"/>
    <cellStyle name="Standard 4 2 2" xfId="37" xr:uid="{00000000-0005-0000-0000-000065000000}"/>
    <cellStyle name="Standard 4 2 3" xfId="28" xr:uid="{00000000-0005-0000-0000-000066000000}"/>
    <cellStyle name="Standard 4 3" xfId="49" xr:uid="{00000000-0005-0000-0000-000067000000}"/>
  </cellStyles>
  <dxfs count="0"/>
  <tableStyles count="0" defaultTableStyle="TableStyleMedium9" defaultPivotStyle="PivotStyleLight16"/>
  <colors>
    <mruColors>
      <color rgb="FFACA5C4"/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0"/>
  <sheetViews>
    <sheetView showGridLines="0" tabSelected="1" topLeftCell="A46" workbookViewId="0">
      <selection activeCell="A53" sqref="A53"/>
    </sheetView>
  </sheetViews>
  <sheetFormatPr baseColWidth="10" defaultColWidth="10.7265625" defaultRowHeight="13" x14ac:dyDescent="0.3"/>
  <cols>
    <col min="1" max="1" width="45.7265625" style="6" customWidth="1"/>
    <col min="2" max="20" width="14.7265625" style="6" customWidth="1"/>
    <col min="21" max="21" width="14.26953125" style="6" customWidth="1"/>
    <col min="22" max="25" width="14.26953125" style="46" customWidth="1"/>
    <col min="26" max="16384" width="10.7265625" style="6"/>
  </cols>
  <sheetData>
    <row r="1" spans="1:25" ht="20.25" customHeight="1" x14ac:dyDescent="0.3">
      <c r="A1" s="1" t="s">
        <v>11</v>
      </c>
      <c r="B1" s="2"/>
      <c r="C1" s="3"/>
      <c r="D1" s="4"/>
      <c r="E1" s="5"/>
    </row>
    <row r="2" spans="1:25" ht="12" customHeight="1" x14ac:dyDescent="0.3">
      <c r="A2" s="65" t="s">
        <v>23</v>
      </c>
      <c r="B2" s="19" t="s">
        <v>24</v>
      </c>
      <c r="C2" s="19" t="s">
        <v>25</v>
      </c>
      <c r="D2" s="19" t="s">
        <v>26</v>
      </c>
      <c r="E2" s="19" t="s">
        <v>27</v>
      </c>
      <c r="F2" s="19" t="s">
        <v>28</v>
      </c>
      <c r="G2" s="19" t="s">
        <v>29</v>
      </c>
      <c r="H2" s="19" t="s">
        <v>30</v>
      </c>
      <c r="I2" s="19" t="s">
        <v>31</v>
      </c>
      <c r="J2" s="19" t="s">
        <v>32</v>
      </c>
      <c r="K2" s="19" t="s">
        <v>33</v>
      </c>
      <c r="L2" s="19" t="s">
        <v>34</v>
      </c>
      <c r="M2" s="19" t="s">
        <v>1</v>
      </c>
      <c r="N2" s="19" t="s">
        <v>2</v>
      </c>
      <c r="O2" s="19" t="s">
        <v>3</v>
      </c>
      <c r="P2" s="19" t="s">
        <v>12</v>
      </c>
      <c r="Q2" s="19" t="s">
        <v>62</v>
      </c>
      <c r="R2" s="19" t="s">
        <v>71</v>
      </c>
      <c r="S2" s="19" t="s">
        <v>70</v>
      </c>
      <c r="T2" s="33" t="s">
        <v>72</v>
      </c>
      <c r="U2" s="33" t="s">
        <v>76</v>
      </c>
      <c r="V2" s="33" t="s">
        <v>77</v>
      </c>
      <c r="W2" s="33" t="s">
        <v>81</v>
      </c>
      <c r="X2" s="33" t="s">
        <v>82</v>
      </c>
      <c r="Y2" s="33" t="s">
        <v>83</v>
      </c>
    </row>
    <row r="3" spans="1:25" ht="12" customHeight="1" x14ac:dyDescent="0.3">
      <c r="A3" s="66"/>
      <c r="B3" s="20" t="s">
        <v>35</v>
      </c>
      <c r="C3" s="20" t="s">
        <v>35</v>
      </c>
      <c r="D3" s="20" t="s">
        <v>35</v>
      </c>
      <c r="E3" s="20" t="s">
        <v>35</v>
      </c>
      <c r="F3" s="20" t="s">
        <v>35</v>
      </c>
      <c r="G3" s="20" t="s">
        <v>35</v>
      </c>
      <c r="H3" s="20" t="s">
        <v>35</v>
      </c>
      <c r="I3" s="20" t="s">
        <v>35</v>
      </c>
      <c r="J3" s="20" t="s">
        <v>35</v>
      </c>
      <c r="K3" s="20" t="s">
        <v>35</v>
      </c>
      <c r="L3" s="20" t="s">
        <v>35</v>
      </c>
      <c r="M3" s="20" t="s">
        <v>35</v>
      </c>
      <c r="N3" s="20" t="s">
        <v>35</v>
      </c>
      <c r="O3" s="20" t="s">
        <v>35</v>
      </c>
      <c r="P3" s="20" t="s">
        <v>35</v>
      </c>
      <c r="Q3" s="20" t="s">
        <v>35</v>
      </c>
      <c r="R3" s="20" t="s">
        <v>35</v>
      </c>
      <c r="S3" s="20" t="s">
        <v>35</v>
      </c>
      <c r="T3" s="34" t="s">
        <v>69</v>
      </c>
      <c r="U3" s="34" t="s">
        <v>69</v>
      </c>
      <c r="V3" s="34" t="s">
        <v>69</v>
      </c>
      <c r="W3" s="34" t="s">
        <v>69</v>
      </c>
      <c r="X3" s="34" t="s">
        <v>69</v>
      </c>
      <c r="Y3" s="34" t="s">
        <v>69</v>
      </c>
    </row>
    <row r="4" spans="1:25" ht="12" customHeight="1" x14ac:dyDescent="0.3">
      <c r="A4" s="7"/>
      <c r="B4" s="7"/>
      <c r="C4" s="7"/>
      <c r="D4" s="7"/>
      <c r="E4" s="7"/>
      <c r="F4" s="7"/>
      <c r="G4" s="7"/>
      <c r="H4" s="8"/>
      <c r="I4" s="8"/>
      <c r="J4" s="7"/>
      <c r="K4" s="7"/>
      <c r="L4" s="7"/>
      <c r="M4" s="7"/>
      <c r="N4" s="7"/>
      <c r="O4" s="7"/>
      <c r="P4" s="7"/>
      <c r="Q4" s="7"/>
      <c r="R4" s="7"/>
      <c r="S4" s="7"/>
      <c r="T4" s="32"/>
    </row>
    <row r="5" spans="1:25" ht="12" customHeight="1" x14ac:dyDescent="0.3">
      <c r="A5" s="21" t="s">
        <v>36</v>
      </c>
      <c r="B5" s="22">
        <v>37631656</v>
      </c>
      <c r="C5" s="22">
        <v>35788653</v>
      </c>
      <c r="D5" s="22">
        <v>40559278</v>
      </c>
      <c r="E5" s="22">
        <v>33682024</v>
      </c>
      <c r="F5" s="22">
        <v>41728561.200000003</v>
      </c>
      <c r="G5" s="22">
        <v>37027843</v>
      </c>
      <c r="H5" s="22">
        <v>26918950</v>
      </c>
      <c r="I5" s="22">
        <v>29450196</v>
      </c>
      <c r="J5" s="22">
        <v>29628840</v>
      </c>
      <c r="K5" s="22">
        <f t="shared" ref="K5:M5" si="0">SUM(K6:K9)</f>
        <v>28875919</v>
      </c>
      <c r="L5" s="22">
        <f t="shared" si="0"/>
        <v>28900000</v>
      </c>
      <c r="M5" s="22">
        <f t="shared" si="0"/>
        <v>30985596</v>
      </c>
      <c r="N5" s="22">
        <v>32339700</v>
      </c>
      <c r="O5" s="22">
        <v>33798997.269999996</v>
      </c>
      <c r="P5" s="22">
        <v>28250000</v>
      </c>
      <c r="Q5" s="22">
        <v>28400000</v>
      </c>
      <c r="R5" s="22">
        <v>29400000</v>
      </c>
      <c r="S5" s="43">
        <v>29750000</v>
      </c>
      <c r="T5" s="43">
        <v>30877922</v>
      </c>
      <c r="U5" s="50">
        <v>30000000</v>
      </c>
      <c r="V5" s="50">
        <f>SUM(V6+V9)</f>
        <v>31753064</v>
      </c>
      <c r="W5" s="50">
        <f>SUM(W6+W9)</f>
        <v>32274533.399999999</v>
      </c>
      <c r="X5" s="50">
        <f>SUM(X6+X9)</f>
        <v>32719271.370000001</v>
      </c>
      <c r="Y5" s="50">
        <f>SUM(Y6+Y9)</f>
        <v>31200000</v>
      </c>
    </row>
    <row r="6" spans="1:25" ht="12" customHeight="1" x14ac:dyDescent="0.3">
      <c r="A6" s="9" t="s">
        <v>4</v>
      </c>
      <c r="B6" s="10"/>
      <c r="C6" s="10"/>
      <c r="D6" s="10"/>
      <c r="E6" s="10"/>
      <c r="F6" s="10"/>
      <c r="G6" s="10"/>
      <c r="H6" s="10">
        <v>20572000</v>
      </c>
      <c r="I6" s="10">
        <v>20350547</v>
      </c>
      <c r="J6" s="10">
        <v>22528040</v>
      </c>
      <c r="K6" s="10">
        <v>21000000</v>
      </c>
      <c r="L6" s="10">
        <v>21000000</v>
      </c>
      <c r="M6" s="10">
        <v>22822396</v>
      </c>
      <c r="N6" s="10">
        <v>23375000</v>
      </c>
      <c r="O6" s="10">
        <v>25635797.27</v>
      </c>
      <c r="P6" s="10">
        <v>21000000</v>
      </c>
      <c r="Q6" s="10">
        <v>21000000</v>
      </c>
      <c r="R6" s="10">
        <v>21400000</v>
      </c>
      <c r="S6" s="41">
        <v>20700000</v>
      </c>
      <c r="T6" s="41">
        <v>22677922</v>
      </c>
      <c r="U6" s="48">
        <v>21500000</v>
      </c>
      <c r="V6" s="48">
        <v>23353064</v>
      </c>
      <c r="W6" s="48">
        <v>23824533.399999999</v>
      </c>
      <c r="X6" s="60">
        <v>24519271.370000001</v>
      </c>
      <c r="Y6" s="60">
        <v>23000000</v>
      </c>
    </row>
    <row r="7" spans="1:25" ht="12" customHeight="1" x14ac:dyDescent="0.3">
      <c r="A7" s="23" t="s">
        <v>37</v>
      </c>
      <c r="B7" s="24">
        <v>29017880</v>
      </c>
      <c r="C7" s="24">
        <v>26975377</v>
      </c>
      <c r="D7" s="24">
        <v>26879401</v>
      </c>
      <c r="E7" s="24">
        <v>19825652</v>
      </c>
      <c r="F7" s="24">
        <v>30459240</v>
      </c>
      <c r="G7" s="24">
        <v>18195887</v>
      </c>
      <c r="H7" s="25" t="s">
        <v>0</v>
      </c>
      <c r="I7" s="25" t="s">
        <v>0</v>
      </c>
      <c r="J7" s="25" t="s">
        <v>0</v>
      </c>
      <c r="K7" s="25" t="s">
        <v>0</v>
      </c>
      <c r="L7" s="25" t="s">
        <v>0</v>
      </c>
      <c r="M7" s="25" t="s">
        <v>0</v>
      </c>
      <c r="N7" s="25" t="s">
        <v>0</v>
      </c>
      <c r="O7" s="25" t="s">
        <v>0</v>
      </c>
      <c r="P7" s="25" t="s">
        <v>0</v>
      </c>
      <c r="Q7" s="25" t="s">
        <v>0</v>
      </c>
      <c r="R7" s="25" t="s">
        <v>0</v>
      </c>
      <c r="S7" s="45" t="s">
        <v>0</v>
      </c>
      <c r="T7" s="36" t="s">
        <v>0</v>
      </c>
      <c r="U7" s="54" t="s">
        <v>0</v>
      </c>
      <c r="V7" s="36" t="s">
        <v>0</v>
      </c>
      <c r="W7" s="36" t="s">
        <v>0</v>
      </c>
      <c r="X7" s="36" t="s">
        <v>0</v>
      </c>
      <c r="Y7" s="36" t="s">
        <v>0</v>
      </c>
    </row>
    <row r="8" spans="1:25" ht="12" customHeight="1" x14ac:dyDescent="0.3">
      <c r="A8" s="9" t="s">
        <v>38</v>
      </c>
      <c r="B8" s="10">
        <v>2262776</v>
      </c>
      <c r="C8" s="10">
        <v>2462776</v>
      </c>
      <c r="D8" s="10">
        <v>4795792</v>
      </c>
      <c r="E8" s="10">
        <v>3705372</v>
      </c>
      <c r="F8" s="10">
        <v>1418321.2</v>
      </c>
      <c r="G8" s="10">
        <v>3241956</v>
      </c>
      <c r="H8" s="11" t="s">
        <v>0</v>
      </c>
      <c r="I8" s="11" t="s">
        <v>0</v>
      </c>
      <c r="J8" s="11" t="s">
        <v>0</v>
      </c>
      <c r="K8" s="11" t="s">
        <v>0</v>
      </c>
      <c r="L8" s="11" t="s">
        <v>0</v>
      </c>
      <c r="M8" s="11" t="s">
        <v>0</v>
      </c>
      <c r="N8" s="11" t="s">
        <v>0</v>
      </c>
      <c r="O8" s="11" t="s">
        <v>0</v>
      </c>
      <c r="P8" s="11" t="s">
        <v>0</v>
      </c>
      <c r="Q8" s="11" t="s">
        <v>0</v>
      </c>
      <c r="R8" s="11" t="s">
        <v>0</v>
      </c>
      <c r="S8" s="42" t="s">
        <v>0</v>
      </c>
      <c r="T8" s="37" t="s">
        <v>0</v>
      </c>
      <c r="U8" s="55" t="s">
        <v>0</v>
      </c>
      <c r="V8" s="37" t="s">
        <v>0</v>
      </c>
      <c r="W8" s="37" t="s">
        <v>0</v>
      </c>
      <c r="X8" s="37" t="s">
        <v>0</v>
      </c>
      <c r="Y8" s="37" t="s">
        <v>0</v>
      </c>
    </row>
    <row r="9" spans="1:25" ht="12" customHeight="1" x14ac:dyDescent="0.3">
      <c r="A9" s="23" t="s">
        <v>39</v>
      </c>
      <c r="B9" s="24">
        <v>6351000</v>
      </c>
      <c r="C9" s="24">
        <v>6350500</v>
      </c>
      <c r="D9" s="24">
        <v>8884085</v>
      </c>
      <c r="E9" s="24">
        <v>10151000</v>
      </c>
      <c r="F9" s="24">
        <v>9851000</v>
      </c>
      <c r="G9" s="24">
        <v>15590000</v>
      </c>
      <c r="H9" s="24">
        <v>6346950</v>
      </c>
      <c r="I9" s="24">
        <v>9099649</v>
      </c>
      <c r="J9" s="24">
        <v>7100800</v>
      </c>
      <c r="K9" s="24">
        <v>7875919</v>
      </c>
      <c r="L9" s="24">
        <v>7900000</v>
      </c>
      <c r="M9" s="24">
        <v>8163200</v>
      </c>
      <c r="N9" s="25">
        <v>8163200</v>
      </c>
      <c r="O9" s="25">
        <v>8163200</v>
      </c>
      <c r="P9" s="25">
        <v>7250000</v>
      </c>
      <c r="Q9" s="25">
        <v>7400000</v>
      </c>
      <c r="R9" s="25">
        <v>8000000</v>
      </c>
      <c r="S9" s="45">
        <v>9050000</v>
      </c>
      <c r="T9" s="45">
        <v>8200000</v>
      </c>
      <c r="U9" s="52">
        <v>8500000</v>
      </c>
      <c r="V9" s="52">
        <v>8400000</v>
      </c>
      <c r="W9" s="52">
        <v>8450000</v>
      </c>
      <c r="X9" s="52">
        <v>8200000</v>
      </c>
      <c r="Y9" s="52">
        <v>8200000</v>
      </c>
    </row>
    <row r="10" spans="1:25" ht="12" customHeight="1" x14ac:dyDescent="0.3">
      <c r="A10" s="9" t="s">
        <v>40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>
        <v>801500</v>
      </c>
      <c r="O10" s="11" t="s">
        <v>0</v>
      </c>
      <c r="P10" s="11" t="s">
        <v>0</v>
      </c>
      <c r="Q10" s="11" t="s">
        <v>0</v>
      </c>
      <c r="R10" s="11" t="s">
        <v>0</v>
      </c>
      <c r="S10" s="42" t="s">
        <v>0</v>
      </c>
      <c r="T10" s="37" t="s">
        <v>0</v>
      </c>
      <c r="U10" s="55" t="s">
        <v>0</v>
      </c>
      <c r="V10" s="37" t="s">
        <v>0</v>
      </c>
      <c r="W10" s="37" t="s">
        <v>0</v>
      </c>
      <c r="X10" s="37" t="s">
        <v>0</v>
      </c>
      <c r="Y10" s="37" t="s">
        <v>0</v>
      </c>
    </row>
    <row r="11" spans="1:25" ht="12" customHeight="1" x14ac:dyDescent="0.3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S11" s="40"/>
      <c r="T11" s="38"/>
      <c r="U11" s="47"/>
    </row>
    <row r="12" spans="1:25" ht="12" customHeight="1" x14ac:dyDescent="0.3">
      <c r="A12" s="21" t="s">
        <v>41</v>
      </c>
      <c r="B12" s="22">
        <v>2741922</v>
      </c>
      <c r="C12" s="22">
        <v>2575391</v>
      </c>
      <c r="D12" s="22">
        <v>3087343</v>
      </c>
      <c r="E12" s="22">
        <v>2931245</v>
      </c>
      <c r="F12" s="22">
        <v>2890018.85</v>
      </c>
      <c r="G12" s="22">
        <v>4906124</v>
      </c>
      <c r="H12" s="22">
        <v>5262250</v>
      </c>
      <c r="I12" s="22">
        <v>4848986</v>
      </c>
      <c r="J12" s="22">
        <v>5037437</v>
      </c>
      <c r="K12" s="22">
        <f t="shared" ref="K12:M12" si="1">SUM(K13:K17)</f>
        <v>5337266</v>
      </c>
      <c r="L12" s="22">
        <f t="shared" si="1"/>
        <v>5243784.1900000004</v>
      </c>
      <c r="M12" s="22">
        <f t="shared" si="1"/>
        <v>6597000</v>
      </c>
      <c r="N12" s="22">
        <v>6475438.3799999999</v>
      </c>
      <c r="O12" s="22">
        <v>7853412.0499999998</v>
      </c>
      <c r="P12" s="22">
        <v>7933170.9399999995</v>
      </c>
      <c r="Q12" s="22">
        <v>7767029</v>
      </c>
      <c r="R12" s="22">
        <v>7219483</v>
      </c>
      <c r="S12" s="43">
        <v>7286545</v>
      </c>
      <c r="T12" s="43">
        <v>7223225</v>
      </c>
      <c r="U12" s="50">
        <v>7254017</v>
      </c>
      <c r="V12" s="50">
        <f>V13+V14+V16</f>
        <v>7297196</v>
      </c>
      <c r="W12" s="50">
        <f>W13+W14+W16</f>
        <v>6864976</v>
      </c>
      <c r="X12" s="50">
        <f t="shared" ref="X12:Y12" si="2">X13+X14+X16</f>
        <v>7121348.8399999999</v>
      </c>
      <c r="Y12" s="50">
        <f t="shared" si="2"/>
        <v>7448396</v>
      </c>
    </row>
    <row r="13" spans="1:25" ht="12" customHeight="1" x14ac:dyDescent="0.3">
      <c r="A13" s="9" t="s">
        <v>16</v>
      </c>
      <c r="B13" s="10">
        <v>1677722</v>
      </c>
      <c r="C13" s="10">
        <v>1523571</v>
      </c>
      <c r="D13" s="10">
        <v>2202343</v>
      </c>
      <c r="E13" s="10">
        <v>1796000</v>
      </c>
      <c r="F13" s="10">
        <v>1660050</v>
      </c>
      <c r="G13" s="10">
        <v>3540803</v>
      </c>
      <c r="H13" s="10">
        <v>3915000</v>
      </c>
      <c r="I13" s="10">
        <v>3814762</v>
      </c>
      <c r="J13" s="10">
        <v>3850000</v>
      </c>
      <c r="K13" s="10">
        <v>3699341</v>
      </c>
      <c r="L13" s="10">
        <v>3769611.95</v>
      </c>
      <c r="M13" s="10">
        <v>4806000</v>
      </c>
      <c r="N13" s="10">
        <v>4836400</v>
      </c>
      <c r="O13" s="10">
        <v>6000000</v>
      </c>
      <c r="P13" s="10">
        <v>6100000</v>
      </c>
      <c r="Q13" s="10">
        <v>6100000</v>
      </c>
      <c r="R13" s="10">
        <v>5268934</v>
      </c>
      <c r="S13" s="41">
        <v>5325000</v>
      </c>
      <c r="T13" s="41">
        <v>5335000</v>
      </c>
      <c r="U13" s="48">
        <v>5325000</v>
      </c>
      <c r="V13" s="48">
        <v>5750000</v>
      </c>
      <c r="W13" s="48">
        <v>5460000</v>
      </c>
      <c r="X13" s="60">
        <v>5525000</v>
      </c>
      <c r="Y13" s="60">
        <v>5750000</v>
      </c>
    </row>
    <row r="14" spans="1:25" ht="12" customHeight="1" x14ac:dyDescent="0.3">
      <c r="A14" s="23" t="s">
        <v>42</v>
      </c>
      <c r="B14" s="24">
        <v>600000</v>
      </c>
      <c r="C14" s="24">
        <v>720000</v>
      </c>
      <c r="D14" s="24">
        <v>650000</v>
      </c>
      <c r="E14" s="24">
        <v>626000</v>
      </c>
      <c r="F14" s="24">
        <v>618518.6</v>
      </c>
      <c r="G14" s="24">
        <v>690000</v>
      </c>
      <c r="H14" s="24">
        <v>703000</v>
      </c>
      <c r="I14" s="24">
        <v>593407</v>
      </c>
      <c r="J14" s="24">
        <v>629289</v>
      </c>
      <c r="K14" s="24">
        <v>970000</v>
      </c>
      <c r="L14" s="24">
        <v>928734.9</v>
      </c>
      <c r="M14" s="24">
        <v>1066000</v>
      </c>
      <c r="N14" s="24">
        <v>1115905</v>
      </c>
      <c r="O14" s="24">
        <v>1132300</v>
      </c>
      <c r="P14" s="24">
        <v>1100000</v>
      </c>
      <c r="Q14" s="24">
        <v>1085472</v>
      </c>
      <c r="R14" s="24">
        <v>1150000</v>
      </c>
      <c r="S14" s="44">
        <v>1200000</v>
      </c>
      <c r="T14" s="44">
        <v>1200000</v>
      </c>
      <c r="U14" s="51">
        <v>1200000</v>
      </c>
      <c r="V14" s="51">
        <v>1200000</v>
      </c>
      <c r="W14" s="51">
        <v>1074626</v>
      </c>
      <c r="X14" s="51">
        <v>1277429.71</v>
      </c>
      <c r="Y14" s="51">
        <v>1350000</v>
      </c>
    </row>
    <row r="15" spans="1:25" ht="12" customHeight="1" x14ac:dyDescent="0.3">
      <c r="A15" s="9" t="s">
        <v>43</v>
      </c>
      <c r="B15" s="10">
        <v>8250</v>
      </c>
      <c r="C15" s="10">
        <v>8250</v>
      </c>
      <c r="D15" s="10">
        <v>7000</v>
      </c>
      <c r="E15" s="10">
        <v>16500</v>
      </c>
      <c r="F15" s="11" t="s">
        <v>0</v>
      </c>
      <c r="G15" s="10">
        <v>10000</v>
      </c>
      <c r="H15" s="10">
        <v>12500</v>
      </c>
      <c r="I15" s="11" t="s">
        <v>0</v>
      </c>
      <c r="J15" s="11" t="s">
        <v>0</v>
      </c>
      <c r="K15" s="11" t="s">
        <v>0</v>
      </c>
      <c r="L15" s="11" t="s">
        <v>0</v>
      </c>
      <c r="M15" s="11" t="s">
        <v>0</v>
      </c>
      <c r="N15" s="11" t="s">
        <v>0</v>
      </c>
      <c r="O15" s="11" t="s">
        <v>0</v>
      </c>
      <c r="P15" s="11" t="s">
        <v>0</v>
      </c>
      <c r="Q15" s="11" t="s">
        <v>0</v>
      </c>
      <c r="R15" s="11" t="s">
        <v>0</v>
      </c>
      <c r="S15" s="42" t="s">
        <v>0</v>
      </c>
      <c r="T15" s="37">
        <v>0</v>
      </c>
      <c r="U15" s="55" t="s">
        <v>0</v>
      </c>
      <c r="V15" s="37" t="s">
        <v>0</v>
      </c>
      <c r="W15" s="37" t="s">
        <v>0</v>
      </c>
      <c r="X15" s="37" t="s">
        <v>0</v>
      </c>
      <c r="Y15" s="37" t="s">
        <v>0</v>
      </c>
    </row>
    <row r="16" spans="1:25" ht="12" customHeight="1" x14ac:dyDescent="0.3">
      <c r="A16" s="23" t="s">
        <v>9</v>
      </c>
      <c r="B16" s="24">
        <v>439250</v>
      </c>
      <c r="C16" s="24">
        <v>313550</v>
      </c>
      <c r="D16" s="24">
        <v>228000</v>
      </c>
      <c r="E16" s="24">
        <v>472745</v>
      </c>
      <c r="F16" s="24">
        <v>611450.25</v>
      </c>
      <c r="G16" s="24">
        <v>665321</v>
      </c>
      <c r="H16" s="24">
        <v>631750</v>
      </c>
      <c r="I16" s="24">
        <v>440817</v>
      </c>
      <c r="J16" s="24">
        <v>460750</v>
      </c>
      <c r="K16" s="24">
        <v>575775</v>
      </c>
      <c r="L16" s="24">
        <v>445437.34</v>
      </c>
      <c r="M16" s="24">
        <v>625000</v>
      </c>
      <c r="N16" s="24">
        <v>443898.63</v>
      </c>
      <c r="O16" s="24">
        <v>654202</v>
      </c>
      <c r="P16" s="24">
        <v>653170.93999999994</v>
      </c>
      <c r="Q16" s="24">
        <v>531557</v>
      </c>
      <c r="R16" s="24">
        <v>800549</v>
      </c>
      <c r="S16" s="44">
        <v>761545</v>
      </c>
      <c r="T16" s="44">
        <v>688225</v>
      </c>
      <c r="U16" s="51">
        <v>729017</v>
      </c>
      <c r="V16" s="51">
        <v>347196</v>
      </c>
      <c r="W16" s="51">
        <v>330350</v>
      </c>
      <c r="X16" s="51">
        <v>318919.13</v>
      </c>
      <c r="Y16" s="51">
        <v>348396</v>
      </c>
    </row>
    <row r="17" spans="1:25" ht="12" customHeight="1" x14ac:dyDescent="0.3">
      <c r="A17" s="9" t="s">
        <v>44</v>
      </c>
      <c r="B17" s="10">
        <v>16700</v>
      </c>
      <c r="C17" s="10">
        <v>10020</v>
      </c>
      <c r="D17" s="11" t="s">
        <v>0</v>
      </c>
      <c r="E17" s="10">
        <v>20000</v>
      </c>
      <c r="F17" s="11" t="s">
        <v>0</v>
      </c>
      <c r="G17" s="11" t="s">
        <v>0</v>
      </c>
      <c r="H17" s="11" t="s">
        <v>0</v>
      </c>
      <c r="I17" s="11" t="s">
        <v>0</v>
      </c>
      <c r="J17" s="10">
        <v>97398</v>
      </c>
      <c r="K17" s="10">
        <v>92150</v>
      </c>
      <c r="L17" s="10">
        <v>100000</v>
      </c>
      <c r="M17" s="10">
        <v>100000</v>
      </c>
      <c r="N17" s="10">
        <v>79234.75</v>
      </c>
      <c r="O17" s="10">
        <v>76910.05</v>
      </c>
      <c r="P17" s="10">
        <v>80000</v>
      </c>
      <c r="Q17" s="10">
        <v>50000</v>
      </c>
      <c r="R17" s="10">
        <v>0</v>
      </c>
      <c r="S17" s="41">
        <v>0</v>
      </c>
      <c r="T17" s="35">
        <v>0</v>
      </c>
      <c r="U17" s="53">
        <v>0</v>
      </c>
      <c r="V17" s="35">
        <v>0</v>
      </c>
      <c r="W17" s="35">
        <v>0</v>
      </c>
      <c r="X17" s="35">
        <v>0</v>
      </c>
      <c r="Y17" s="35">
        <v>0</v>
      </c>
    </row>
    <row r="18" spans="1:25" ht="12" customHeight="1" x14ac:dyDescent="0.3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41"/>
      <c r="T18" s="35"/>
      <c r="U18" s="53"/>
      <c r="V18" s="35"/>
      <c r="W18" s="35"/>
      <c r="X18" s="35"/>
      <c r="Y18" s="35"/>
    </row>
    <row r="19" spans="1:25" ht="12" customHeight="1" x14ac:dyDescent="0.3">
      <c r="A19" s="21" t="s">
        <v>45</v>
      </c>
      <c r="B19" s="22">
        <v>6251305</v>
      </c>
      <c r="C19" s="22">
        <v>5704595</v>
      </c>
      <c r="D19" s="22">
        <v>5956869</v>
      </c>
      <c r="E19" s="22">
        <v>6751833</v>
      </c>
      <c r="F19" s="22">
        <v>7354819.3000000007</v>
      </c>
      <c r="G19" s="22">
        <v>11340565</v>
      </c>
      <c r="H19" s="22">
        <v>10845927.800000001</v>
      </c>
      <c r="I19" s="22">
        <v>9748681</v>
      </c>
      <c r="J19" s="22">
        <v>7869796</v>
      </c>
      <c r="K19" s="22">
        <f t="shared" ref="K19:M19" si="3">SUM(K20:K27)</f>
        <v>5824581</v>
      </c>
      <c r="L19" s="22">
        <f t="shared" si="3"/>
        <v>6547957.9400000004</v>
      </c>
      <c r="M19" s="22">
        <f t="shared" si="3"/>
        <v>6695269</v>
      </c>
      <c r="N19" s="22">
        <v>6519861.1999999993</v>
      </c>
      <c r="O19" s="22">
        <v>7107097.8499999996</v>
      </c>
      <c r="P19" s="22">
        <v>7297927.0499999998</v>
      </c>
      <c r="Q19" s="22">
        <v>7558640</v>
      </c>
      <c r="R19" s="22">
        <v>7884490</v>
      </c>
      <c r="S19" s="43">
        <v>7701502</v>
      </c>
      <c r="T19" s="43">
        <v>7461582</v>
      </c>
      <c r="U19" s="50">
        <v>8064000</v>
      </c>
      <c r="V19" s="50">
        <f>V20+V21+V22+V23+V24+V25+V26+V27</f>
        <v>8241721.2800000003</v>
      </c>
      <c r="W19" s="50">
        <f>W20+W21+W22+W23+W24+W25+W26+W27</f>
        <v>7758837.2999999998</v>
      </c>
      <c r="X19" s="50">
        <f>X20+X21+X22+X23+X24+X25+X26+X27</f>
        <v>8889576.7800000012</v>
      </c>
      <c r="Y19" s="50">
        <f>Y20+Y21+Y22+Y23+Y24+Y25+Y26+Y27</f>
        <v>8949054.5500000007</v>
      </c>
    </row>
    <row r="20" spans="1:25" ht="12" customHeight="1" x14ac:dyDescent="0.3">
      <c r="A20" s="9" t="s">
        <v>6</v>
      </c>
      <c r="B20" s="10">
        <v>1510205</v>
      </c>
      <c r="C20" s="10">
        <v>1465631</v>
      </c>
      <c r="D20" s="10">
        <v>1684746</v>
      </c>
      <c r="E20" s="10">
        <v>1692747</v>
      </c>
      <c r="F20" s="10">
        <v>1919676.7</v>
      </c>
      <c r="G20" s="10">
        <v>1643570</v>
      </c>
      <c r="H20" s="10">
        <v>1512905.2</v>
      </c>
      <c r="I20" s="10">
        <v>1811557</v>
      </c>
      <c r="J20" s="10">
        <v>1995800</v>
      </c>
      <c r="K20" s="10">
        <v>599839</v>
      </c>
      <c r="L20" s="10">
        <v>885697.01</v>
      </c>
      <c r="M20" s="10">
        <v>886623</v>
      </c>
      <c r="N20" s="10">
        <v>537899.94999999995</v>
      </c>
      <c r="O20" s="10">
        <v>588117.65</v>
      </c>
      <c r="P20" s="10">
        <v>724000</v>
      </c>
      <c r="Q20" s="10">
        <v>724000</v>
      </c>
      <c r="R20" s="10">
        <v>678290</v>
      </c>
      <c r="S20" s="41">
        <v>800000</v>
      </c>
      <c r="T20" s="41">
        <v>793056</v>
      </c>
      <c r="U20" s="48">
        <v>795979</v>
      </c>
      <c r="V20" s="48">
        <v>848218.28</v>
      </c>
      <c r="W20" s="48">
        <v>695443.08</v>
      </c>
      <c r="X20" s="60">
        <v>860000</v>
      </c>
      <c r="Y20" s="60">
        <v>781952</v>
      </c>
    </row>
    <row r="21" spans="1:25" ht="12" customHeight="1" x14ac:dyDescent="0.3">
      <c r="A21" s="23" t="s">
        <v>46</v>
      </c>
      <c r="B21" s="24"/>
      <c r="C21" s="24"/>
      <c r="D21" s="24"/>
      <c r="E21" s="24"/>
      <c r="F21" s="24"/>
      <c r="G21" s="24"/>
      <c r="H21" s="24"/>
      <c r="I21" s="24"/>
      <c r="J21" s="24"/>
      <c r="K21" s="24">
        <v>208105</v>
      </c>
      <c r="L21" s="24">
        <v>166266.07</v>
      </c>
      <c r="M21" s="24">
        <v>250000</v>
      </c>
      <c r="N21" s="24">
        <v>207658.3</v>
      </c>
      <c r="O21" s="24">
        <v>235000</v>
      </c>
      <c r="P21" s="24">
        <v>200000</v>
      </c>
      <c r="Q21" s="24">
        <v>200000</v>
      </c>
      <c r="R21" s="24">
        <v>230000</v>
      </c>
      <c r="S21" s="44">
        <v>250000</v>
      </c>
      <c r="T21" s="44">
        <v>250000</v>
      </c>
      <c r="U21" s="51">
        <v>280000</v>
      </c>
      <c r="V21" s="51">
        <v>260000</v>
      </c>
      <c r="W21" s="51">
        <v>231810.91</v>
      </c>
      <c r="X21" s="51">
        <v>218925.28</v>
      </c>
      <c r="Y21" s="51">
        <v>250300</v>
      </c>
    </row>
    <row r="22" spans="1:25" ht="12" customHeight="1" x14ac:dyDescent="0.3">
      <c r="A22" s="9" t="s">
        <v>47</v>
      </c>
      <c r="B22" s="10">
        <v>2008100</v>
      </c>
      <c r="C22" s="10">
        <v>1613305</v>
      </c>
      <c r="D22" s="10">
        <v>1901984</v>
      </c>
      <c r="E22" s="10">
        <v>2381711</v>
      </c>
      <c r="F22" s="10">
        <v>2607738.5</v>
      </c>
      <c r="G22" s="10">
        <v>2504946</v>
      </c>
      <c r="H22" s="10">
        <v>2425149</v>
      </c>
      <c r="I22" s="10">
        <v>2119312</v>
      </c>
      <c r="J22" s="10">
        <v>2225000</v>
      </c>
      <c r="K22" s="10">
        <v>2121839</v>
      </c>
      <c r="L22" s="10">
        <v>2274141.56</v>
      </c>
      <c r="M22" s="10">
        <v>2327500</v>
      </c>
      <c r="N22" s="10">
        <v>2402200</v>
      </c>
      <c r="O22" s="10">
        <v>2327650</v>
      </c>
      <c r="P22" s="10">
        <v>2300000</v>
      </c>
      <c r="Q22" s="10">
        <v>2047187</v>
      </c>
      <c r="R22" s="10">
        <v>2250000</v>
      </c>
      <c r="S22" s="41">
        <v>2086589</v>
      </c>
      <c r="T22" s="41">
        <v>1451557</v>
      </c>
      <c r="U22" s="48">
        <v>1980049</v>
      </c>
      <c r="V22" s="48">
        <v>1900000</v>
      </c>
      <c r="W22" s="48">
        <v>2029149</v>
      </c>
      <c r="X22" s="60">
        <v>1964549</v>
      </c>
      <c r="Y22" s="60">
        <v>2100000</v>
      </c>
    </row>
    <row r="23" spans="1:25" ht="12" customHeight="1" x14ac:dyDescent="0.3">
      <c r="A23" s="23" t="s">
        <v>48</v>
      </c>
      <c r="B23" s="24">
        <v>1045000</v>
      </c>
      <c r="C23" s="24">
        <v>1048627</v>
      </c>
      <c r="D23" s="24">
        <v>753373</v>
      </c>
      <c r="E23" s="24">
        <v>885503</v>
      </c>
      <c r="F23" s="24">
        <v>530535.69999999995</v>
      </c>
      <c r="G23" s="24">
        <v>267229</v>
      </c>
      <c r="H23" s="24">
        <v>438270</v>
      </c>
      <c r="I23" s="24">
        <v>423862</v>
      </c>
      <c r="J23" s="24">
        <v>452000</v>
      </c>
      <c r="K23" s="24">
        <v>466788</v>
      </c>
      <c r="L23" s="24">
        <v>416740.5</v>
      </c>
      <c r="M23" s="24">
        <v>369166</v>
      </c>
      <c r="N23" s="24">
        <v>285076.3</v>
      </c>
      <c r="O23" s="24">
        <v>314186.05</v>
      </c>
      <c r="P23" s="24">
        <v>298924.05</v>
      </c>
      <c r="Q23" s="24">
        <v>265194</v>
      </c>
      <c r="R23" s="24">
        <v>345000</v>
      </c>
      <c r="S23" s="44">
        <v>309500</v>
      </c>
      <c r="T23" s="44">
        <v>296969</v>
      </c>
      <c r="U23" s="51">
        <v>329972</v>
      </c>
      <c r="V23" s="51">
        <v>296539</v>
      </c>
      <c r="W23" s="51">
        <v>360000</v>
      </c>
      <c r="X23" s="51">
        <v>360000</v>
      </c>
      <c r="Y23" s="51">
        <v>350000</v>
      </c>
    </row>
    <row r="24" spans="1:25" ht="12" customHeight="1" x14ac:dyDescent="0.3">
      <c r="A24" s="9" t="s">
        <v>49</v>
      </c>
      <c r="B24" s="10">
        <v>1125000</v>
      </c>
      <c r="C24" s="10">
        <v>1125000</v>
      </c>
      <c r="D24" s="10">
        <v>750000</v>
      </c>
      <c r="E24" s="10">
        <v>705000</v>
      </c>
      <c r="F24" s="10">
        <v>1180890</v>
      </c>
      <c r="G24" s="10">
        <v>717959</v>
      </c>
      <c r="H24" s="10">
        <v>700625</v>
      </c>
      <c r="I24" s="10">
        <v>593407</v>
      </c>
      <c r="J24" s="10">
        <v>630000</v>
      </c>
      <c r="K24" s="10">
        <v>578750</v>
      </c>
      <c r="L24" s="10">
        <v>646757.80000000005</v>
      </c>
      <c r="M24" s="10">
        <v>613250</v>
      </c>
      <c r="N24" s="10">
        <v>537899.94999999995</v>
      </c>
      <c r="O24" s="10">
        <v>573250</v>
      </c>
      <c r="P24" s="10">
        <v>573250</v>
      </c>
      <c r="Q24" s="10">
        <v>573500</v>
      </c>
      <c r="R24" s="10">
        <v>570000</v>
      </c>
      <c r="S24" s="41">
        <v>570000</v>
      </c>
      <c r="T24" s="41">
        <v>570000</v>
      </c>
      <c r="U24" s="48">
        <v>570000</v>
      </c>
      <c r="V24" s="48">
        <v>592302</v>
      </c>
      <c r="W24" s="48">
        <v>600000</v>
      </c>
      <c r="X24" s="60">
        <v>550000</v>
      </c>
      <c r="Y24" s="60">
        <v>600000</v>
      </c>
    </row>
    <row r="25" spans="1:25" ht="12" customHeight="1" x14ac:dyDescent="0.3">
      <c r="A25" s="23" t="s">
        <v>50</v>
      </c>
      <c r="B25" s="24">
        <v>563000</v>
      </c>
      <c r="C25" s="24">
        <v>452032</v>
      </c>
      <c r="D25" s="24">
        <v>224820</v>
      </c>
      <c r="E25" s="24">
        <v>286872</v>
      </c>
      <c r="F25" s="24">
        <v>315978.40000000002</v>
      </c>
      <c r="G25" s="24">
        <v>303033</v>
      </c>
      <c r="H25" s="24">
        <v>362500</v>
      </c>
      <c r="I25" s="24">
        <v>362500</v>
      </c>
      <c r="J25" s="24">
        <v>330578</v>
      </c>
      <c r="K25" s="24">
        <v>361650</v>
      </c>
      <c r="L25" s="24">
        <v>351100.8</v>
      </c>
      <c r="M25" s="24">
        <v>382110</v>
      </c>
      <c r="N25" s="25">
        <v>418186.6</v>
      </c>
      <c r="O25" s="25">
        <v>422908.9</v>
      </c>
      <c r="P25" s="25">
        <v>420000</v>
      </c>
      <c r="Q25" s="25">
        <v>440000</v>
      </c>
      <c r="R25" s="25">
        <v>480000</v>
      </c>
      <c r="S25" s="45">
        <v>480000</v>
      </c>
      <c r="T25" s="45">
        <v>480000</v>
      </c>
      <c r="U25" s="52">
        <v>488000</v>
      </c>
      <c r="V25" s="52">
        <v>520000</v>
      </c>
      <c r="W25" s="52">
        <v>383353.31</v>
      </c>
      <c r="X25" s="52">
        <v>470000</v>
      </c>
      <c r="Y25" s="52">
        <v>489388.55</v>
      </c>
    </row>
    <row r="26" spans="1:25" ht="12" customHeight="1" x14ac:dyDescent="0.3">
      <c r="A26" s="9" t="s">
        <v>51</v>
      </c>
      <c r="B26" s="11" t="s">
        <v>0</v>
      </c>
      <c r="C26" s="11" t="s">
        <v>0</v>
      </c>
      <c r="D26" s="10">
        <v>641946</v>
      </c>
      <c r="E26" s="10">
        <v>800000</v>
      </c>
      <c r="F26" s="10">
        <v>800000</v>
      </c>
      <c r="G26" s="10">
        <v>700000</v>
      </c>
      <c r="H26" s="10">
        <v>665000</v>
      </c>
      <c r="I26" s="10">
        <v>423862</v>
      </c>
      <c r="J26" s="10">
        <v>425000</v>
      </c>
      <c r="K26" s="10">
        <v>424068</v>
      </c>
      <c r="L26" s="10">
        <v>474697</v>
      </c>
      <c r="M26" s="10">
        <v>420000</v>
      </c>
      <c r="N26" s="10">
        <v>420000</v>
      </c>
      <c r="O26" s="10">
        <v>420000</v>
      </c>
      <c r="P26" s="10">
        <v>400000</v>
      </c>
      <c r="Q26" s="10">
        <v>400000</v>
      </c>
      <c r="R26" s="10">
        <v>415000</v>
      </c>
      <c r="S26" s="41">
        <v>420000</v>
      </c>
      <c r="T26" s="41">
        <v>420000</v>
      </c>
      <c r="U26" s="48">
        <v>420000</v>
      </c>
      <c r="V26" s="48">
        <v>565409</v>
      </c>
      <c r="W26" s="48">
        <v>525635</v>
      </c>
      <c r="X26" s="60">
        <v>435140.5</v>
      </c>
      <c r="Y26" s="60">
        <v>495614</v>
      </c>
    </row>
    <row r="27" spans="1:25" ht="12" customHeight="1" x14ac:dyDescent="0.3">
      <c r="A27" s="23" t="s">
        <v>52</v>
      </c>
      <c r="B27" s="25" t="s">
        <v>0</v>
      </c>
      <c r="C27" s="25" t="s">
        <v>0</v>
      </c>
      <c r="D27" s="25" t="s">
        <v>0</v>
      </c>
      <c r="E27" s="25" t="s">
        <v>0</v>
      </c>
      <c r="F27" s="25" t="s">
        <v>0</v>
      </c>
      <c r="G27" s="24">
        <v>5000000</v>
      </c>
      <c r="H27" s="24">
        <v>4555236.05</v>
      </c>
      <c r="I27" s="24">
        <v>3772681</v>
      </c>
      <c r="J27" s="24">
        <v>1621418</v>
      </c>
      <c r="K27" s="24">
        <v>1063542</v>
      </c>
      <c r="L27" s="24">
        <v>1332557.2</v>
      </c>
      <c r="M27" s="24">
        <v>1446620</v>
      </c>
      <c r="N27" s="24">
        <v>1710940.1</v>
      </c>
      <c r="O27" s="24">
        <v>2225985.25</v>
      </c>
      <c r="P27" s="24">
        <v>2381753</v>
      </c>
      <c r="Q27" s="24">
        <v>2908759</v>
      </c>
      <c r="R27" s="24">
        <v>2916200</v>
      </c>
      <c r="S27" s="44">
        <v>2785413</v>
      </c>
      <c r="T27" s="44">
        <v>3200000</v>
      </c>
      <c r="U27" s="51">
        <v>3200000</v>
      </c>
      <c r="V27" s="51">
        <v>3259253</v>
      </c>
      <c r="W27" s="51">
        <v>2933446</v>
      </c>
      <c r="X27" s="51">
        <v>4030962</v>
      </c>
      <c r="Y27" s="51">
        <v>3881800</v>
      </c>
    </row>
    <row r="28" spans="1:25" ht="12" customHeight="1" x14ac:dyDescent="0.3">
      <c r="A28" s="9" t="s">
        <v>53</v>
      </c>
      <c r="B28" s="11" t="s">
        <v>0</v>
      </c>
      <c r="C28" s="11" t="s">
        <v>0</v>
      </c>
      <c r="D28" s="11" t="s">
        <v>0</v>
      </c>
      <c r="E28" s="11" t="s">
        <v>0</v>
      </c>
      <c r="F28" s="11" t="s">
        <v>0</v>
      </c>
      <c r="G28" s="10">
        <v>203828</v>
      </c>
      <c r="H28" s="10">
        <v>186242.55</v>
      </c>
      <c r="I28" s="10">
        <v>241500</v>
      </c>
      <c r="J28" s="10">
        <v>190000</v>
      </c>
      <c r="K28" s="11" t="s">
        <v>0</v>
      </c>
      <c r="L28" s="11" t="s">
        <v>0</v>
      </c>
      <c r="M28" s="11" t="s">
        <v>0</v>
      </c>
      <c r="N28" s="11" t="s">
        <v>0</v>
      </c>
      <c r="O28" s="11" t="s">
        <v>0</v>
      </c>
      <c r="P28" s="11" t="s">
        <v>0</v>
      </c>
      <c r="Q28" s="11" t="s">
        <v>0</v>
      </c>
      <c r="R28" s="11" t="s">
        <v>0</v>
      </c>
      <c r="S28" s="42" t="s">
        <v>0</v>
      </c>
      <c r="T28" s="37" t="s">
        <v>0</v>
      </c>
      <c r="U28" s="55" t="s">
        <v>0</v>
      </c>
      <c r="V28" s="58" t="s">
        <v>0</v>
      </c>
      <c r="W28" s="58" t="s">
        <v>0</v>
      </c>
      <c r="X28" s="37" t="s">
        <v>0</v>
      </c>
      <c r="Y28" s="37" t="s">
        <v>0</v>
      </c>
    </row>
    <row r="29" spans="1:25" ht="12" customHeight="1" x14ac:dyDescent="0.3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42"/>
      <c r="T29" s="37"/>
      <c r="U29" s="55"/>
      <c r="V29" s="58"/>
      <c r="W29" s="58"/>
      <c r="X29" s="58"/>
      <c r="Y29" s="58"/>
    </row>
    <row r="30" spans="1:25" ht="12" customHeight="1" x14ac:dyDescent="0.3">
      <c r="A30" s="21" t="s">
        <v>68</v>
      </c>
      <c r="B30" s="22">
        <f t="shared" ref="B30:H30" si="4">SUM(B33:B36)</f>
        <v>6797162</v>
      </c>
      <c r="C30" s="22">
        <f t="shared" si="4"/>
        <v>13579303</v>
      </c>
      <c r="D30" s="22">
        <f t="shared" si="4"/>
        <v>7632269</v>
      </c>
      <c r="E30" s="22">
        <f t="shared" si="4"/>
        <v>12137012</v>
      </c>
      <c r="F30" s="22">
        <f t="shared" si="4"/>
        <v>9508969.6500000004</v>
      </c>
      <c r="G30" s="22">
        <f t="shared" si="4"/>
        <v>9244785</v>
      </c>
      <c r="H30" s="22">
        <f t="shared" si="4"/>
        <v>8875593</v>
      </c>
      <c r="I30" s="22">
        <v>9299554</v>
      </c>
      <c r="J30" s="22">
        <v>9863323</v>
      </c>
      <c r="K30" s="22">
        <v>9976396</v>
      </c>
      <c r="L30" s="22">
        <f>SUM(L31:L36)</f>
        <v>9747504.120000001</v>
      </c>
      <c r="M30" s="22">
        <v>10945500</v>
      </c>
      <c r="N30" s="22">
        <f>SUM(N31:N36)</f>
        <v>9898075.0999999996</v>
      </c>
      <c r="O30" s="22">
        <v>10845522.050000001</v>
      </c>
      <c r="P30" s="22">
        <v>13239867.15</v>
      </c>
      <c r="Q30" s="22">
        <v>13603619</v>
      </c>
      <c r="R30" s="22">
        <v>13054000</v>
      </c>
      <c r="S30" s="43">
        <v>12484903</v>
      </c>
      <c r="T30" s="43">
        <v>12381281</v>
      </c>
      <c r="U30" s="50">
        <v>13492307</v>
      </c>
      <c r="V30" s="50">
        <f>V31+V33+V34+V35+V37+V38</f>
        <v>13700839.9</v>
      </c>
      <c r="W30" s="50">
        <f>W31+W33+W34+W35+W37+W38</f>
        <v>14326830.700000001</v>
      </c>
      <c r="X30" s="50">
        <f>X31+X33+X34+X35+X37+X38</f>
        <v>13032640.350000001</v>
      </c>
      <c r="Y30" s="50">
        <f>Y31+Y33+Y34+Y35+Y37+Y38</f>
        <v>14083627</v>
      </c>
    </row>
    <row r="31" spans="1:25" s="16" customFormat="1" ht="12" customHeight="1" x14ac:dyDescent="0.3">
      <c r="A31" s="30" t="s">
        <v>8</v>
      </c>
      <c r="B31" s="11" t="s">
        <v>0</v>
      </c>
      <c r="C31" s="11" t="s">
        <v>0</v>
      </c>
      <c r="D31" s="11" t="s">
        <v>0</v>
      </c>
      <c r="E31" s="11" t="s">
        <v>0</v>
      </c>
      <c r="F31" s="11" t="s">
        <v>0</v>
      </c>
      <c r="G31" s="11" t="s">
        <v>0</v>
      </c>
      <c r="H31" s="11" t="s">
        <v>0</v>
      </c>
      <c r="I31" s="11" t="s">
        <v>0</v>
      </c>
      <c r="J31" s="11" t="s">
        <v>0</v>
      </c>
      <c r="K31" s="10">
        <v>224588</v>
      </c>
      <c r="L31" s="10">
        <v>284000</v>
      </c>
      <c r="M31" s="10">
        <v>284000</v>
      </c>
      <c r="N31" s="10">
        <v>415000</v>
      </c>
      <c r="O31" s="10">
        <v>320000</v>
      </c>
      <c r="P31" s="10">
        <v>320000</v>
      </c>
      <c r="Q31" s="10">
        <v>320000</v>
      </c>
      <c r="R31" s="10">
        <v>320000</v>
      </c>
      <c r="S31" s="41">
        <v>287432</v>
      </c>
      <c r="T31" s="41">
        <v>320000</v>
      </c>
      <c r="U31" s="48">
        <v>320000</v>
      </c>
      <c r="V31" s="48">
        <v>300000</v>
      </c>
      <c r="W31" s="48">
        <v>300000</v>
      </c>
      <c r="X31" s="60">
        <v>300000</v>
      </c>
      <c r="Y31" s="60">
        <v>300000</v>
      </c>
    </row>
    <row r="32" spans="1:25" ht="12" customHeight="1" x14ac:dyDescent="0.3">
      <c r="A32" s="23" t="s">
        <v>63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4">
        <v>0</v>
      </c>
      <c r="R32" s="24">
        <v>27500</v>
      </c>
      <c r="S32" s="44">
        <v>0</v>
      </c>
      <c r="T32" s="39">
        <v>0</v>
      </c>
      <c r="U32" s="56" t="s">
        <v>73</v>
      </c>
      <c r="V32" s="39" t="s">
        <v>73</v>
      </c>
      <c r="W32" s="39" t="s">
        <v>73</v>
      </c>
      <c r="X32" s="39" t="s">
        <v>73</v>
      </c>
      <c r="Y32" s="39" t="s">
        <v>73</v>
      </c>
    </row>
    <row r="33" spans="1:25" s="16" customFormat="1" ht="12" customHeight="1" x14ac:dyDescent="0.3">
      <c r="A33" s="30" t="s">
        <v>54</v>
      </c>
      <c r="B33" s="10">
        <v>5797162</v>
      </c>
      <c r="C33" s="10">
        <v>4170782</v>
      </c>
      <c r="D33" s="10">
        <v>4355237</v>
      </c>
      <c r="E33" s="10">
        <v>5137146</v>
      </c>
      <c r="F33" s="10">
        <v>5852470.5</v>
      </c>
      <c r="G33" s="10">
        <v>2557775</v>
      </c>
      <c r="H33" s="10">
        <v>2968179</v>
      </c>
      <c r="I33" s="10">
        <v>3113383</v>
      </c>
      <c r="J33" s="10">
        <v>3286558</v>
      </c>
      <c r="K33" s="10">
        <v>3273455</v>
      </c>
      <c r="L33" s="10">
        <v>3315210.49</v>
      </c>
      <c r="M33" s="10">
        <v>3168500</v>
      </c>
      <c r="N33" s="10">
        <v>2629573.5</v>
      </c>
      <c r="O33" s="10">
        <v>2860444.88</v>
      </c>
      <c r="P33" s="10">
        <v>2580000</v>
      </c>
      <c r="Q33" s="10">
        <v>2580000</v>
      </c>
      <c r="R33" s="10">
        <v>2860000</v>
      </c>
      <c r="S33" s="41">
        <v>2420000</v>
      </c>
      <c r="T33" s="41">
        <v>2420000</v>
      </c>
      <c r="U33" s="48">
        <v>2440000</v>
      </c>
      <c r="V33" s="48">
        <v>2330000</v>
      </c>
      <c r="W33" s="48">
        <v>2237839.85</v>
      </c>
      <c r="X33" s="60">
        <v>2176076.5499999998</v>
      </c>
      <c r="Y33" s="60">
        <v>2494254</v>
      </c>
    </row>
    <row r="34" spans="1:25" ht="12" customHeight="1" x14ac:dyDescent="0.3">
      <c r="A34" s="23" t="s">
        <v>13</v>
      </c>
      <c r="B34" s="24" t="s">
        <v>0</v>
      </c>
      <c r="C34" s="24">
        <v>1539906</v>
      </c>
      <c r="D34" s="24">
        <v>1712537</v>
      </c>
      <c r="E34" s="24">
        <v>2173542</v>
      </c>
      <c r="F34" s="24">
        <v>2750288</v>
      </c>
      <c r="G34" s="24">
        <v>3037258</v>
      </c>
      <c r="H34" s="24">
        <v>3012164</v>
      </c>
      <c r="I34" s="24">
        <v>2951921</v>
      </c>
      <c r="J34" s="24">
        <v>2953200</v>
      </c>
      <c r="K34" s="24">
        <v>3741570</v>
      </c>
      <c r="L34" s="24">
        <v>3365883.63</v>
      </c>
      <c r="M34" s="24">
        <v>4164590</v>
      </c>
      <c r="N34" s="24">
        <v>4071393.37</v>
      </c>
      <c r="O34" s="24">
        <v>4300000</v>
      </c>
      <c r="P34" s="24">
        <v>4080000</v>
      </c>
      <c r="Q34" s="24">
        <v>4080000</v>
      </c>
      <c r="R34" s="24">
        <v>4080000</v>
      </c>
      <c r="S34" s="44" t="s">
        <v>21</v>
      </c>
      <c r="T34" s="44">
        <v>4080000</v>
      </c>
      <c r="U34" s="51">
        <v>4708000</v>
      </c>
      <c r="V34" s="51">
        <v>4900000</v>
      </c>
      <c r="W34" s="51">
        <v>5015000</v>
      </c>
      <c r="X34" s="51">
        <v>4815000</v>
      </c>
      <c r="Y34" s="51">
        <v>4855000</v>
      </c>
    </row>
    <row r="35" spans="1:25" ht="12" customHeight="1" x14ac:dyDescent="0.3">
      <c r="A35" s="30" t="s">
        <v>67</v>
      </c>
      <c r="B35" s="11" t="s">
        <v>0</v>
      </c>
      <c r="C35" s="11" t="s">
        <v>0</v>
      </c>
      <c r="D35" s="11" t="s">
        <v>0</v>
      </c>
      <c r="E35" s="11" t="s">
        <v>0</v>
      </c>
      <c r="F35" s="11" t="s">
        <v>0</v>
      </c>
      <c r="G35" s="10">
        <v>3088450</v>
      </c>
      <c r="H35" s="10">
        <v>2834250</v>
      </c>
      <c r="I35" s="10">
        <v>2734250</v>
      </c>
      <c r="J35" s="10">
        <v>2701141</v>
      </c>
      <c r="K35" s="10">
        <v>2736783</v>
      </c>
      <c r="L35" s="10">
        <v>2778410</v>
      </c>
      <c r="M35" s="10">
        <v>2778410</v>
      </c>
      <c r="N35" s="10">
        <v>2782108.23</v>
      </c>
      <c r="O35" s="10">
        <v>2690122.52</v>
      </c>
      <c r="P35" s="10">
        <v>2620000</v>
      </c>
      <c r="Q35" s="10">
        <v>2620000</v>
      </c>
      <c r="R35" s="10">
        <v>2671500</v>
      </c>
      <c r="S35" s="41">
        <v>2680470</v>
      </c>
      <c r="T35" s="41">
        <v>2640000</v>
      </c>
      <c r="U35" s="48">
        <v>2653360</v>
      </c>
      <c r="V35" s="48">
        <v>2629360</v>
      </c>
      <c r="W35" s="48">
        <v>2500000</v>
      </c>
      <c r="X35" s="60">
        <v>2577918.1</v>
      </c>
      <c r="Y35" s="60">
        <v>2675060</v>
      </c>
    </row>
    <row r="36" spans="1:25" ht="12" customHeight="1" x14ac:dyDescent="0.3">
      <c r="A36" s="23" t="s">
        <v>55</v>
      </c>
      <c r="B36" s="24">
        <v>1000000</v>
      </c>
      <c r="C36" s="24">
        <v>7868615</v>
      </c>
      <c r="D36" s="24">
        <v>1564495</v>
      </c>
      <c r="E36" s="24">
        <v>4826324</v>
      </c>
      <c r="F36" s="24">
        <v>906211.15</v>
      </c>
      <c r="G36" s="24">
        <v>561302</v>
      </c>
      <c r="H36" s="24">
        <v>61000</v>
      </c>
      <c r="I36" s="24">
        <v>500000</v>
      </c>
      <c r="J36" s="24">
        <v>922424</v>
      </c>
      <c r="K36" s="24" t="s">
        <v>0</v>
      </c>
      <c r="L36" s="24">
        <v>4000</v>
      </c>
      <c r="M36" s="24" t="s">
        <v>0</v>
      </c>
      <c r="N36" s="24" t="s">
        <v>0</v>
      </c>
      <c r="O36" s="24" t="s">
        <v>0</v>
      </c>
      <c r="P36" s="24" t="s">
        <v>0</v>
      </c>
      <c r="Q36" s="24" t="s">
        <v>0</v>
      </c>
      <c r="R36" s="24" t="s">
        <v>0</v>
      </c>
      <c r="S36" s="45" t="s">
        <v>0</v>
      </c>
      <c r="T36" s="36">
        <v>0</v>
      </c>
      <c r="U36" s="54" t="s">
        <v>73</v>
      </c>
      <c r="V36" s="36" t="s">
        <v>73</v>
      </c>
      <c r="W36" s="36" t="s">
        <v>73</v>
      </c>
      <c r="X36" s="36" t="s">
        <v>73</v>
      </c>
      <c r="Y36" s="36" t="s">
        <v>73</v>
      </c>
    </row>
    <row r="37" spans="1:25" ht="12" customHeight="1" x14ac:dyDescent="0.3">
      <c r="A37" s="31" t="s">
        <v>14</v>
      </c>
      <c r="B37" s="10"/>
      <c r="C37" s="10"/>
      <c r="D37" s="10"/>
      <c r="E37" s="10"/>
      <c r="F37" s="10"/>
      <c r="G37" s="10"/>
      <c r="H37" s="10"/>
      <c r="I37" s="10"/>
      <c r="J37" s="10"/>
      <c r="K37" s="11"/>
      <c r="L37" s="10"/>
      <c r="M37" s="11"/>
      <c r="N37" s="11"/>
      <c r="O37" s="11"/>
      <c r="P37" s="11">
        <v>3040000</v>
      </c>
      <c r="Q37" s="11">
        <v>3003619</v>
      </c>
      <c r="R37" s="11">
        <v>3030000</v>
      </c>
      <c r="S37" s="42">
        <v>3017001</v>
      </c>
      <c r="T37" s="42">
        <v>2921281</v>
      </c>
      <c r="U37" s="49">
        <v>3036493</v>
      </c>
      <c r="V37" s="49">
        <v>3085000</v>
      </c>
      <c r="W37" s="49">
        <v>2768480.95</v>
      </c>
      <c r="X37" s="61">
        <v>2810078.7</v>
      </c>
      <c r="Y37" s="61">
        <v>3270300</v>
      </c>
    </row>
    <row r="38" spans="1:25" ht="12" customHeight="1" x14ac:dyDescent="0.3">
      <c r="A38" s="23" t="s">
        <v>75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 t="s">
        <v>0</v>
      </c>
      <c r="Q38" s="24">
        <v>1000000</v>
      </c>
      <c r="R38" s="24">
        <v>65000</v>
      </c>
      <c r="S38" s="45"/>
      <c r="T38" s="36">
        <v>0</v>
      </c>
      <c r="U38" s="57">
        <v>334454</v>
      </c>
      <c r="V38" s="59">
        <v>456479.9</v>
      </c>
      <c r="W38" s="59">
        <v>1505509.9</v>
      </c>
      <c r="X38" s="59">
        <v>353567</v>
      </c>
      <c r="Y38" s="59">
        <v>489013</v>
      </c>
    </row>
    <row r="39" spans="1:25" ht="12" customHeight="1" x14ac:dyDescent="0.3">
      <c r="A39" s="9" t="s">
        <v>66</v>
      </c>
      <c r="B39" s="11" t="s">
        <v>0</v>
      </c>
      <c r="C39" s="11" t="s">
        <v>0</v>
      </c>
      <c r="D39" s="11" t="s">
        <v>0</v>
      </c>
      <c r="E39" s="11" t="s">
        <v>0</v>
      </c>
      <c r="F39" s="11" t="s">
        <v>0</v>
      </c>
      <c r="G39" s="11" t="s">
        <v>0</v>
      </c>
      <c r="H39" s="11" t="s">
        <v>0</v>
      </c>
      <c r="I39" s="11" t="s">
        <v>0</v>
      </c>
      <c r="J39" s="11" t="s">
        <v>0</v>
      </c>
      <c r="K39" s="11" t="s">
        <v>0</v>
      </c>
      <c r="L39" s="10">
        <v>162617.95000000001</v>
      </c>
      <c r="M39" s="10">
        <v>550000</v>
      </c>
      <c r="N39" s="11">
        <v>521072</v>
      </c>
      <c r="O39" s="11">
        <v>674954.65</v>
      </c>
      <c r="P39" s="11">
        <v>599867.15</v>
      </c>
      <c r="Q39" s="11" t="s">
        <v>0</v>
      </c>
      <c r="R39" s="11" t="s">
        <v>0</v>
      </c>
      <c r="S39" s="42" t="s">
        <v>0</v>
      </c>
      <c r="T39" s="49" t="s">
        <v>0</v>
      </c>
      <c r="U39" s="49" t="s">
        <v>0</v>
      </c>
      <c r="V39" s="49" t="s">
        <v>0</v>
      </c>
      <c r="W39" s="49" t="s">
        <v>0</v>
      </c>
      <c r="X39" s="61" t="s">
        <v>0</v>
      </c>
      <c r="Y39" s="61" t="s">
        <v>0</v>
      </c>
    </row>
    <row r="40" spans="1:25" ht="12" customHeight="1" x14ac:dyDescent="0.3">
      <c r="A40" s="12"/>
      <c r="B40" s="10"/>
      <c r="C40" s="10"/>
      <c r="D40" s="10"/>
      <c r="E40" s="10"/>
      <c r="F40" s="10"/>
      <c r="G40" s="10"/>
      <c r="H40" s="10"/>
      <c r="I40" s="10"/>
      <c r="J40" s="10"/>
      <c r="K40" s="11"/>
      <c r="L40" s="10"/>
      <c r="M40" s="11"/>
      <c r="N40" s="11"/>
      <c r="O40" s="11"/>
      <c r="P40" s="11"/>
      <c r="Q40" s="11"/>
      <c r="R40" s="11"/>
      <c r="S40" s="42"/>
      <c r="T40" s="37"/>
      <c r="U40" s="55"/>
      <c r="V40" s="58"/>
      <c r="W40" s="58"/>
      <c r="X40" s="58"/>
      <c r="Y40" s="58"/>
    </row>
    <row r="41" spans="1:25" ht="12" customHeight="1" x14ac:dyDescent="0.3">
      <c r="A41" s="21" t="s">
        <v>56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2">
        <v>599867</v>
      </c>
      <c r="Q41" s="22">
        <v>1509157</v>
      </c>
      <c r="R41" s="22">
        <v>2885431</v>
      </c>
      <c r="S41" s="43">
        <v>3428527</v>
      </c>
      <c r="T41" s="43">
        <v>3892790</v>
      </c>
      <c r="U41" s="50">
        <v>4310111</v>
      </c>
      <c r="V41" s="50">
        <f>V42+V43+V44+V45+V46+V51</f>
        <v>823870.70000000007</v>
      </c>
      <c r="W41" s="50">
        <f>W42+W43+W44+W45+W46+W48+W50+W51</f>
        <v>885375.46</v>
      </c>
      <c r="X41" s="50">
        <f>X42+X43+X44+X45+X46+X47+X48+X49+X50+X51</f>
        <v>1148482.72</v>
      </c>
      <c r="Y41" s="50">
        <f>Y42+Y43+Y44+Y45+Y46+Y47+Y48+Y49+Y50+Y51</f>
        <v>1495459.3</v>
      </c>
    </row>
    <row r="42" spans="1:25" ht="12" customHeight="1" x14ac:dyDescent="0.3">
      <c r="A42" s="26" t="s">
        <v>15</v>
      </c>
      <c r="B42" s="10"/>
      <c r="C42" s="10"/>
      <c r="D42" s="10"/>
      <c r="E42" s="10"/>
      <c r="F42" s="10"/>
      <c r="G42" s="10"/>
      <c r="H42" s="10"/>
      <c r="I42" s="10"/>
      <c r="J42" s="10"/>
      <c r="K42" s="11"/>
      <c r="L42" s="10"/>
      <c r="M42" s="11"/>
      <c r="N42" s="11"/>
      <c r="O42" s="11"/>
      <c r="P42" s="11">
        <v>265000</v>
      </c>
      <c r="Q42" s="11">
        <v>1129664</v>
      </c>
      <c r="R42" s="11">
        <v>1963521</v>
      </c>
      <c r="S42" s="42">
        <v>2527378</v>
      </c>
      <c r="T42" s="42">
        <v>2885753</v>
      </c>
      <c r="U42" s="49">
        <v>2718515</v>
      </c>
      <c r="V42" s="49">
        <v>655181.64</v>
      </c>
      <c r="W42" s="49">
        <v>599823.30000000005</v>
      </c>
      <c r="X42" s="61">
        <v>299105.59999999998</v>
      </c>
      <c r="Y42" s="61">
        <v>54464</v>
      </c>
    </row>
    <row r="43" spans="1:25" ht="12" customHeight="1" x14ac:dyDescent="0.3">
      <c r="A43" s="27" t="s">
        <v>16</v>
      </c>
      <c r="B43" s="24"/>
      <c r="C43" s="24"/>
      <c r="D43" s="24"/>
      <c r="E43" s="24"/>
      <c r="F43" s="24"/>
      <c r="G43" s="24"/>
      <c r="H43" s="24"/>
      <c r="I43" s="24"/>
      <c r="J43" s="24"/>
      <c r="K43" s="25"/>
      <c r="L43" s="24"/>
      <c r="M43" s="25"/>
      <c r="N43" s="25"/>
      <c r="O43" s="25"/>
      <c r="P43" s="25">
        <v>120000</v>
      </c>
      <c r="Q43" s="25">
        <v>150000</v>
      </c>
      <c r="R43" s="25">
        <v>703742</v>
      </c>
      <c r="S43" s="45">
        <v>700000</v>
      </c>
      <c r="T43" s="45">
        <v>700000</v>
      </c>
      <c r="U43" s="52">
        <v>700000</v>
      </c>
      <c r="V43" s="52">
        <v>18689.060000000001</v>
      </c>
      <c r="W43" s="52"/>
      <c r="X43" s="52">
        <v>308209</v>
      </c>
      <c r="Y43" s="52">
        <v>366535</v>
      </c>
    </row>
    <row r="44" spans="1:25" ht="12" customHeight="1" x14ac:dyDescent="0.3">
      <c r="A44" s="26" t="s">
        <v>17</v>
      </c>
      <c r="B44" s="10"/>
      <c r="C44" s="10"/>
      <c r="D44" s="10"/>
      <c r="E44" s="10"/>
      <c r="F44" s="10"/>
      <c r="G44" s="10"/>
      <c r="H44" s="10"/>
      <c r="I44" s="10"/>
      <c r="J44" s="10"/>
      <c r="K44" s="11"/>
      <c r="L44" s="10"/>
      <c r="M44" s="11"/>
      <c r="N44" s="11"/>
      <c r="O44" s="11"/>
      <c r="P44" s="11" t="s">
        <v>22</v>
      </c>
      <c r="Q44" s="11">
        <v>50000</v>
      </c>
      <c r="R44" s="11">
        <v>55000</v>
      </c>
      <c r="S44" s="42">
        <v>60000</v>
      </c>
      <c r="T44" s="42">
        <v>156951</v>
      </c>
      <c r="U44" s="49">
        <v>149997</v>
      </c>
      <c r="V44" s="49"/>
      <c r="W44" s="49"/>
      <c r="X44" s="61"/>
      <c r="Y44" s="61"/>
    </row>
    <row r="45" spans="1:25" ht="12" customHeight="1" x14ac:dyDescent="0.3">
      <c r="A45" s="27" t="s">
        <v>18</v>
      </c>
      <c r="B45" s="24"/>
      <c r="C45" s="24"/>
      <c r="D45" s="24"/>
      <c r="E45" s="24"/>
      <c r="F45" s="24"/>
      <c r="G45" s="24"/>
      <c r="H45" s="24"/>
      <c r="I45" s="24"/>
      <c r="J45" s="24"/>
      <c r="K45" s="25"/>
      <c r="L45" s="24"/>
      <c r="M45" s="25"/>
      <c r="N45" s="25"/>
      <c r="O45" s="25"/>
      <c r="P45" s="25">
        <v>140000</v>
      </c>
      <c r="Q45" s="25">
        <v>59493</v>
      </c>
      <c r="R45" s="25">
        <v>43168</v>
      </c>
      <c r="S45" s="45">
        <v>41149</v>
      </c>
      <c r="T45" s="45">
        <v>20552</v>
      </c>
      <c r="U45" s="52">
        <v>566599</v>
      </c>
      <c r="V45" s="52"/>
      <c r="W45" s="52"/>
      <c r="X45" s="52"/>
      <c r="Y45" s="52"/>
    </row>
    <row r="46" spans="1:25" ht="12" customHeight="1" x14ac:dyDescent="0.3">
      <c r="A46" s="26" t="s">
        <v>19</v>
      </c>
      <c r="B46" s="10"/>
      <c r="C46" s="10"/>
      <c r="D46" s="10"/>
      <c r="E46" s="10"/>
      <c r="F46" s="10"/>
      <c r="G46" s="10"/>
      <c r="H46" s="10"/>
      <c r="I46" s="10"/>
      <c r="J46" s="10"/>
      <c r="K46" s="11"/>
      <c r="L46" s="10"/>
      <c r="M46" s="11"/>
      <c r="N46" s="11"/>
      <c r="O46" s="11"/>
      <c r="P46" s="11">
        <v>74867</v>
      </c>
      <c r="Q46" s="11">
        <v>120000</v>
      </c>
      <c r="R46" s="11">
        <v>120000</v>
      </c>
      <c r="S46" s="42">
        <v>100000</v>
      </c>
      <c r="T46" s="42">
        <v>129534</v>
      </c>
      <c r="U46" s="49">
        <v>125000</v>
      </c>
      <c r="V46" s="49">
        <v>100000</v>
      </c>
      <c r="W46" s="49">
        <v>114596.09</v>
      </c>
      <c r="X46" s="61">
        <v>41787.31</v>
      </c>
      <c r="Y46" s="61">
        <v>40000</v>
      </c>
    </row>
    <row r="47" spans="1:25" s="46" customFormat="1" ht="12" customHeight="1" x14ac:dyDescent="0.3">
      <c r="A47" s="27" t="s">
        <v>80</v>
      </c>
      <c r="B47" s="51"/>
      <c r="C47" s="51"/>
      <c r="D47" s="51"/>
      <c r="E47" s="51"/>
      <c r="F47" s="51"/>
      <c r="G47" s="51"/>
      <c r="H47" s="51"/>
      <c r="I47" s="51"/>
      <c r="J47" s="51"/>
      <c r="K47" s="52"/>
      <c r="L47" s="51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>
        <v>63200</v>
      </c>
      <c r="Y47" s="52"/>
    </row>
    <row r="48" spans="1:25" s="46" customFormat="1" ht="12" customHeight="1" x14ac:dyDescent="0.3">
      <c r="A48" s="26" t="s">
        <v>78</v>
      </c>
      <c r="B48" s="48"/>
      <c r="C48" s="48"/>
      <c r="D48" s="48"/>
      <c r="E48" s="48"/>
      <c r="F48" s="48"/>
      <c r="G48" s="48"/>
      <c r="H48" s="48"/>
      <c r="I48" s="48"/>
      <c r="J48" s="48"/>
      <c r="K48" s="49"/>
      <c r="L48" s="48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>
        <v>24940</v>
      </c>
      <c r="X48" s="61"/>
      <c r="Y48" s="61"/>
    </row>
    <row r="49" spans="1:25" s="46" customFormat="1" ht="12" customHeight="1" x14ac:dyDescent="0.3">
      <c r="A49" s="27" t="s">
        <v>84</v>
      </c>
      <c r="B49" s="51"/>
      <c r="C49" s="51"/>
      <c r="D49" s="51"/>
      <c r="E49" s="51"/>
      <c r="F49" s="51"/>
      <c r="G49" s="51"/>
      <c r="H49" s="51"/>
      <c r="I49" s="51"/>
      <c r="J49" s="51"/>
      <c r="K49" s="52"/>
      <c r="L49" s="51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>
        <v>600000</v>
      </c>
    </row>
    <row r="50" spans="1:25" s="16" customFormat="1" ht="12" customHeight="1" x14ac:dyDescent="0.3">
      <c r="A50" s="26" t="s">
        <v>79</v>
      </c>
      <c r="B50" s="48"/>
      <c r="C50" s="48"/>
      <c r="D50" s="48"/>
      <c r="E50" s="48"/>
      <c r="F50" s="48"/>
      <c r="G50" s="48"/>
      <c r="H50" s="48"/>
      <c r="I50" s="48"/>
      <c r="J50" s="48"/>
      <c r="K50" s="49"/>
      <c r="L50" s="48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>
        <v>96016.07</v>
      </c>
      <c r="X50" s="61">
        <v>204054.96</v>
      </c>
      <c r="Y50" s="61">
        <v>205472</v>
      </c>
    </row>
    <row r="51" spans="1:25" s="46" customFormat="1" ht="12" customHeight="1" x14ac:dyDescent="0.3">
      <c r="A51" s="27" t="s">
        <v>74</v>
      </c>
      <c r="B51" s="51"/>
      <c r="C51" s="51"/>
      <c r="D51" s="51"/>
      <c r="E51" s="51"/>
      <c r="F51" s="51"/>
      <c r="G51" s="51"/>
      <c r="H51" s="51"/>
      <c r="I51" s="51"/>
      <c r="J51" s="51"/>
      <c r="K51" s="52"/>
      <c r="L51" s="51"/>
      <c r="M51" s="52"/>
      <c r="N51" s="52"/>
      <c r="O51" s="52"/>
      <c r="P51" s="52"/>
      <c r="Q51" s="52"/>
      <c r="R51" s="52"/>
      <c r="S51" s="52"/>
      <c r="T51" s="52"/>
      <c r="U51" s="52">
        <v>50000</v>
      </c>
      <c r="V51" s="52">
        <v>50000</v>
      </c>
      <c r="W51" s="52">
        <v>50000</v>
      </c>
      <c r="X51" s="52">
        <v>232125.85</v>
      </c>
      <c r="Y51" s="52">
        <v>228988.3</v>
      </c>
    </row>
    <row r="52" spans="1:25" ht="12" customHeight="1" x14ac:dyDescent="0.3">
      <c r="A52" s="28"/>
      <c r="B52" s="10"/>
      <c r="C52" s="10"/>
      <c r="D52" s="10"/>
      <c r="E52" s="10"/>
      <c r="F52" s="10"/>
      <c r="G52" s="10"/>
      <c r="H52" s="10"/>
      <c r="I52" s="10"/>
      <c r="J52" s="10"/>
      <c r="K52" s="11"/>
      <c r="L52" s="10"/>
      <c r="M52" s="11"/>
      <c r="N52" s="11"/>
      <c r="O52" s="11"/>
      <c r="P52" s="11"/>
      <c r="Q52" s="11"/>
      <c r="R52" s="11"/>
      <c r="S52" s="42"/>
      <c r="T52" s="37"/>
      <c r="U52" s="55"/>
      <c r="V52" s="58"/>
      <c r="W52" s="58"/>
      <c r="X52" s="58"/>
      <c r="Y52" s="58"/>
    </row>
    <row r="53" spans="1:25" ht="12" customHeight="1" x14ac:dyDescent="0.3">
      <c r="A53" s="21" t="s">
        <v>85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2">
        <v>831969</v>
      </c>
      <c r="R53" s="22">
        <v>662599</v>
      </c>
      <c r="S53" s="43">
        <v>1585042.78</v>
      </c>
      <c r="T53" s="43">
        <v>1947004.56</v>
      </c>
      <c r="U53" s="50">
        <v>2503653</v>
      </c>
      <c r="V53" s="50">
        <v>2682874</v>
      </c>
      <c r="W53" s="50">
        <v>1895456</v>
      </c>
      <c r="X53" s="50">
        <v>1551369</v>
      </c>
      <c r="Y53" s="50">
        <v>1433308.15</v>
      </c>
    </row>
    <row r="54" spans="1:25" ht="12" customHeight="1" x14ac:dyDescent="0.3">
      <c r="A54" s="12"/>
      <c r="B54" s="10"/>
      <c r="C54" s="10"/>
      <c r="D54" s="10"/>
      <c r="E54" s="10"/>
      <c r="F54" s="10"/>
      <c r="G54" s="10"/>
      <c r="H54" s="10"/>
      <c r="I54" s="10"/>
      <c r="J54" s="10"/>
      <c r="K54" s="11"/>
      <c r="L54" s="10"/>
      <c r="M54" s="11"/>
      <c r="N54" s="11"/>
      <c r="O54" s="11"/>
      <c r="P54" s="11"/>
      <c r="Q54" s="11"/>
      <c r="R54" s="11"/>
      <c r="S54" s="42"/>
      <c r="T54" s="42"/>
      <c r="U54" s="49"/>
      <c r="V54" s="49"/>
      <c r="W54" s="49"/>
      <c r="X54" s="62"/>
      <c r="Y54" s="62"/>
    </row>
    <row r="55" spans="1:25" ht="12" customHeight="1" x14ac:dyDescent="0.3">
      <c r="A55" s="21" t="s">
        <v>57</v>
      </c>
      <c r="B55" s="22">
        <v>53422045</v>
      </c>
      <c r="C55" s="22">
        <v>57647942</v>
      </c>
      <c r="D55" s="22">
        <v>57235759</v>
      </c>
      <c r="E55" s="22">
        <v>55502114</v>
      </c>
      <c r="F55" s="22">
        <v>61482369.000000007</v>
      </c>
      <c r="G55" s="22">
        <v>61958015</v>
      </c>
      <c r="H55" s="22">
        <v>51902720.799999997</v>
      </c>
      <c r="I55" s="22">
        <v>53347417</v>
      </c>
      <c r="J55" s="22">
        <v>52399396</v>
      </c>
      <c r="K55" s="22">
        <v>50023062</v>
      </c>
      <c r="L55" s="22">
        <v>50601864</v>
      </c>
      <c r="M55" s="22">
        <v>55223365</v>
      </c>
      <c r="N55" s="22">
        <v>55754146.679999992</v>
      </c>
      <c r="O55" s="22">
        <v>59605029.219999999</v>
      </c>
      <c r="P55" s="22">
        <v>53680965.139999993</v>
      </c>
      <c r="Q55" s="22"/>
      <c r="R55" s="22"/>
      <c r="S55" s="43"/>
      <c r="T55" s="43"/>
      <c r="U55" s="50"/>
      <c r="V55" s="50"/>
      <c r="W55" s="50"/>
      <c r="X55" s="63"/>
      <c r="Y55" s="63"/>
    </row>
    <row r="56" spans="1:25" ht="12" customHeight="1" x14ac:dyDescent="0.3">
      <c r="A56" s="9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41"/>
      <c r="T56" s="41"/>
      <c r="U56" s="48"/>
      <c r="V56" s="48"/>
      <c r="W56" s="48"/>
      <c r="X56" s="64"/>
      <c r="Y56" s="64"/>
    </row>
    <row r="57" spans="1:25" ht="12" customHeight="1" x14ac:dyDescent="0.3">
      <c r="A57" s="21" t="s">
        <v>58</v>
      </c>
      <c r="B57" s="22">
        <v>6000000</v>
      </c>
      <c r="C57" s="22">
        <v>1873084</v>
      </c>
      <c r="D57" s="22">
        <v>2746483</v>
      </c>
      <c r="E57" s="22">
        <v>3296362</v>
      </c>
      <c r="F57" s="22">
        <v>2586065</v>
      </c>
      <c r="G57" s="22">
        <v>1182059</v>
      </c>
      <c r="H57" s="22">
        <v>1296533</v>
      </c>
      <c r="I57" s="22">
        <v>2300000</v>
      </c>
      <c r="J57" s="22">
        <v>2283705</v>
      </c>
      <c r="K57" s="22">
        <v>2500000</v>
      </c>
      <c r="L57" s="22">
        <v>2617000</v>
      </c>
      <c r="M57" s="22">
        <v>2861690</v>
      </c>
      <c r="N57" s="22">
        <v>2807111.93</v>
      </c>
      <c r="O57" s="22">
        <v>2993470.04</v>
      </c>
      <c r="P57" s="22">
        <v>3040000</v>
      </c>
      <c r="Q57" s="22"/>
      <c r="R57" s="22"/>
      <c r="S57" s="43"/>
      <c r="T57" s="43"/>
      <c r="U57" s="50"/>
      <c r="V57" s="50"/>
      <c r="W57" s="50"/>
      <c r="X57" s="63"/>
      <c r="Y57" s="63"/>
    </row>
    <row r="58" spans="1:25" ht="12" customHeight="1" x14ac:dyDescent="0.3">
      <c r="A58" s="9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41"/>
      <c r="T58" s="41"/>
      <c r="U58" s="48"/>
      <c r="V58" s="48"/>
      <c r="W58" s="48"/>
      <c r="X58" s="64"/>
      <c r="Y58" s="64"/>
    </row>
    <row r="59" spans="1:25" ht="12" customHeight="1" x14ac:dyDescent="0.3">
      <c r="A59" s="21" t="s">
        <v>59</v>
      </c>
      <c r="B59" s="22">
        <v>59422045</v>
      </c>
      <c r="C59" s="22">
        <v>59521026</v>
      </c>
      <c r="D59" s="22">
        <v>59982242</v>
      </c>
      <c r="E59" s="22">
        <v>58798476</v>
      </c>
      <c r="F59" s="22">
        <v>64974645.150000006</v>
      </c>
      <c r="G59" s="22">
        <v>63140074</v>
      </c>
      <c r="H59" s="22">
        <v>53199253.799999997</v>
      </c>
      <c r="I59" s="22">
        <v>55647417</v>
      </c>
      <c r="J59" s="22">
        <v>54683101</v>
      </c>
      <c r="K59" s="22">
        <v>52523062</v>
      </c>
      <c r="L59" s="22">
        <v>53218864</v>
      </c>
      <c r="M59" s="22">
        <v>58085055</v>
      </c>
      <c r="N59" s="22">
        <v>58561258.609999992</v>
      </c>
      <c r="O59" s="22">
        <v>62598499.259999998</v>
      </c>
      <c r="P59" s="22">
        <v>56720965.139999993</v>
      </c>
      <c r="Q59" s="22">
        <v>59670414</v>
      </c>
      <c r="R59" s="22">
        <v>61106003</v>
      </c>
      <c r="S59" s="43">
        <v>62236519.780000001</v>
      </c>
      <c r="T59" s="43">
        <v>63783804.560000002</v>
      </c>
      <c r="U59" s="50">
        <v>65624088</v>
      </c>
      <c r="V59" s="50">
        <f>V53+V41+V30+V19+V12+V5</f>
        <v>64499565.880000003</v>
      </c>
      <c r="W59" s="50">
        <f>W53+W41+W30+W19+W12+W5</f>
        <v>64006008.859999999</v>
      </c>
      <c r="X59" s="50">
        <f t="shared" ref="X59:Y59" si="5">X53+X41+X30+X19+X12+X5</f>
        <v>64462689.060000002</v>
      </c>
      <c r="Y59" s="50">
        <f t="shared" si="5"/>
        <v>64609845</v>
      </c>
    </row>
    <row r="60" spans="1:25" ht="12" customHeight="1" x14ac:dyDescent="0.3"/>
    <row r="61" spans="1:25" x14ac:dyDescent="0.3">
      <c r="A61" s="13" t="s">
        <v>60</v>
      </c>
    </row>
    <row r="62" spans="1:25" x14ac:dyDescent="0.3">
      <c r="A62" s="14" t="s">
        <v>5</v>
      </c>
    </row>
    <row r="63" spans="1:25" x14ac:dyDescent="0.3">
      <c r="A63" s="15" t="s">
        <v>10</v>
      </c>
    </row>
    <row r="64" spans="1:25" x14ac:dyDescent="0.3">
      <c r="A64" s="15" t="s">
        <v>7</v>
      </c>
    </row>
    <row r="65" spans="1:1" s="16" customFormat="1" x14ac:dyDescent="0.3">
      <c r="A65" s="15" t="s">
        <v>64</v>
      </c>
    </row>
    <row r="66" spans="1:1" x14ac:dyDescent="0.3">
      <c r="A66" s="13" t="s">
        <v>65</v>
      </c>
    </row>
    <row r="67" spans="1:1" x14ac:dyDescent="0.3">
      <c r="A67" s="17" t="s">
        <v>20</v>
      </c>
    </row>
    <row r="68" spans="1:1" x14ac:dyDescent="0.3">
      <c r="A68" s="17"/>
    </row>
    <row r="69" spans="1:1" x14ac:dyDescent="0.3">
      <c r="A69" s="18"/>
    </row>
    <row r="70" spans="1:1" x14ac:dyDescent="0.3">
      <c r="A70" s="13" t="s">
        <v>61</v>
      </c>
    </row>
  </sheetData>
  <mergeCells count="1">
    <mergeCell ref="A2:A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2_ausgaben_qualitaets-und_absatzfoerderung_1999-2018_datenreihe_f"/>
    <f:field ref="objsubject" par="" edit="true" text=""/>
    <f:field ref="objcreatedby" par="" text="Bühlmann, Monique, BLW"/>
    <f:field ref="objcreatedat" par="" text="26.12.2018 11:43:52"/>
    <f:field ref="objchangedby" par="" text="Degiorgi, Paolo, BLW"/>
    <f:field ref="objmodifiedat" par="" text="04.11.2019 16:29:48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2_ausgaben_qualitaets-und_absatzfoerderung_1999-2018_datenreihe_f"/>
    <f:field ref="CHPRECONFIG_1_1001_Objektname" par="" edit="true" text="2_ausgaben_qualitaets-und_absatzfoerderung_1999-2018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D2E8F8C7-489A-4368-9D7B-6259BBF7D401}"/>
</file>

<file path=customXml/itemProps3.xml><?xml version="1.0" encoding="utf-8"?>
<ds:datastoreItem xmlns:ds="http://schemas.openxmlformats.org/officeDocument/2006/customXml" ds:itemID="{3335E084-16C5-4DB5-BF23-4829F33D1528}"/>
</file>

<file path=customXml/itemProps4.xml><?xml version="1.0" encoding="utf-8"?>
<ds:datastoreItem xmlns:ds="http://schemas.openxmlformats.org/officeDocument/2006/customXml" ds:itemID="{6977DE6C-91FD-436D-B1DF-25BAF76F73F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27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Martina De Paola BLW</cp:lastModifiedBy>
  <cp:lastPrinted>2014-09-04T13:46:52Z</cp:lastPrinted>
  <dcterms:created xsi:type="dcterms:W3CDTF">2011-09-15T10:17:54Z</dcterms:created>
  <dcterms:modified xsi:type="dcterms:W3CDTF">2023-06-29T11:34:53Z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2019-11-04T16:25:11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2_ausgaben_qualitaets-und_absatzfoerderung_1999-2018_datenreihe_f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*COO.2101.101.7.1381660*</vt:lpwstr>
  </property>
  <property fmtid="{D5CDD505-2E9C-101B-9397-08002B2CF9AE}" pid="78" name="FSC#COOELAK@1.1001:RefBarCode">
    <vt:lpwstr>*COO.2101.101.3.1979539*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032.1-00006/00007/00002/00002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COO.2101.101.7.1381660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